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0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OORDINADORA AV DE VILAFRANCA\"/>
    </mc:Choice>
  </mc:AlternateContent>
  <bookViews>
    <workbookView xWindow="0" yWindow="0" windowWidth="17280" windowHeight="7416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14" i="1"/>
  <c r="Q18" i="1"/>
  <c r="Q20" i="1"/>
  <c r="Q22" i="1" s="1"/>
  <c r="Q26" i="1"/>
  <c r="Q30" i="1"/>
  <c r="E50" i="1" l="1"/>
  <c r="F50" i="1"/>
  <c r="L16" i="1" l="1"/>
  <c r="C27" i="1" l="1"/>
  <c r="L41" i="1"/>
  <c r="F62" i="1" l="1"/>
  <c r="M64" i="1" s="1"/>
  <c r="M59" i="1" l="1"/>
  <c r="M55" i="1"/>
  <c r="M54" i="1"/>
  <c r="L44" i="1" l="1"/>
  <c r="L43" i="1"/>
  <c r="L42" i="1"/>
  <c r="L40" i="1"/>
  <c r="L45" i="1" l="1"/>
  <c r="M61" i="1" s="1"/>
  <c r="A22" i="1"/>
  <c r="M58" i="1" s="1"/>
  <c r="L27" i="1" l="1"/>
  <c r="A21" i="1"/>
  <c r="M57" i="1" s="1"/>
  <c r="L26" i="1" l="1"/>
  <c r="M29" i="1" s="1"/>
  <c r="L20" i="1" l="1"/>
  <c r="L32" i="1" s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16" i="1"/>
  <c r="M53" i="1" s="1"/>
  <c r="M63" i="1" s="1"/>
  <c r="L33" i="1" l="1"/>
  <c r="L34" i="1" s="1"/>
  <c r="M65" i="1"/>
  <c r="D30" i="1"/>
  <c r="D31" i="1" s="1"/>
</calcChain>
</file>

<file path=xl/sharedStrings.xml><?xml version="1.0" encoding="utf-8"?>
<sst xmlns="http://schemas.openxmlformats.org/spreadsheetml/2006/main" count="175" uniqueCount="132">
  <si>
    <t>Associació de la Barceloneta</t>
  </si>
  <si>
    <t>Associació de Les Clotes</t>
  </si>
  <si>
    <t>Sub total</t>
  </si>
  <si>
    <t>DESPESES</t>
  </si>
  <si>
    <t>Concepte</t>
  </si>
  <si>
    <t>Import</t>
  </si>
  <si>
    <t>Data pagament</t>
  </si>
  <si>
    <t xml:space="preserve">Neveres, maquinaria i begudes </t>
  </si>
  <si>
    <t>Dispengar</t>
  </si>
  <si>
    <t>Jbd</t>
  </si>
  <si>
    <t>Plats, vasos, etc. de paper</t>
  </si>
  <si>
    <t>Sub total despeses</t>
  </si>
  <si>
    <t>CONTROL SALDO DE CAIXA</t>
  </si>
  <si>
    <t>Saldo inicial</t>
  </si>
  <si>
    <t>Entregat</t>
  </si>
  <si>
    <t>Aprovisionament per Xocolatada</t>
  </si>
  <si>
    <t>Total Ingressos</t>
  </si>
  <si>
    <t>Total Despeses</t>
  </si>
  <si>
    <t xml:space="preserve">BENEFICI QUE ENTREGUEM A CREU ROJA DE VILAFRANCA </t>
  </si>
  <si>
    <t xml:space="preserve">                                                  TANCAMENT JORNADA SOLIDARIA</t>
  </si>
  <si>
    <t>Aportació inicial Associacions</t>
  </si>
  <si>
    <t>Ingressos venda tiquets Festa Barceloneta</t>
  </si>
  <si>
    <t>Ídem Les Clotes</t>
  </si>
  <si>
    <t>Ídem Espirall</t>
  </si>
  <si>
    <t>Ídem Poble Nou</t>
  </si>
  <si>
    <t>Ídem Sant Julia</t>
  </si>
  <si>
    <t>Proveïdor</t>
  </si>
  <si>
    <t>Associació del Centre</t>
  </si>
  <si>
    <t>Associació del Espirall</t>
  </si>
  <si>
    <t>Associació de La Girada</t>
  </si>
  <si>
    <t>Sonorització e Il·luminació</t>
  </si>
  <si>
    <t>Aprovisionaments per botifarrada/entrepans</t>
  </si>
  <si>
    <t>Barceloneta</t>
  </si>
  <si>
    <t>Centre</t>
  </si>
  <si>
    <t>Clotes</t>
  </si>
  <si>
    <t>Espirall</t>
  </si>
  <si>
    <t>Girada</t>
  </si>
  <si>
    <t>Poble Nou</t>
  </si>
  <si>
    <t>Sant Julia</t>
  </si>
  <si>
    <t>Associació Moli d'en Rovira</t>
  </si>
  <si>
    <t>Ídem Moli d'en Rovira</t>
  </si>
  <si>
    <t xml:space="preserve">           Creu Roja de Vilafranca </t>
  </si>
  <si>
    <t>201 a 300</t>
  </si>
  <si>
    <t>301 a 400</t>
  </si>
  <si>
    <t>401 a 500</t>
  </si>
  <si>
    <t>RETORNATS</t>
  </si>
  <si>
    <t>VENUTS</t>
  </si>
  <si>
    <t>CONTROL ENTREGA TIQUETS</t>
  </si>
  <si>
    <t>TOTALS</t>
  </si>
  <si>
    <t>Creu Roja</t>
  </si>
  <si>
    <t>Ídem Creu Roja</t>
  </si>
  <si>
    <t>NUMERACIÓ</t>
  </si>
  <si>
    <t>Infotecning</t>
  </si>
  <si>
    <t>601 a 700</t>
  </si>
  <si>
    <t>1-100/701-800</t>
  </si>
  <si>
    <t>501 a 557</t>
  </si>
  <si>
    <t>Sant Julià</t>
  </si>
  <si>
    <t>Moli d'En Rovira</t>
  </si>
  <si>
    <t>Les Clotes</t>
  </si>
  <si>
    <t>actes solidaris</t>
  </si>
  <si>
    <t>Per duplicitat</t>
  </si>
  <si>
    <t>No participen</t>
  </si>
  <si>
    <t>Ingressos Barra (entrepans+begudes) Jornada Solidaria</t>
  </si>
  <si>
    <t>101 a 168/559 a 600</t>
  </si>
  <si>
    <t>Pancarta itinerant per Festes Barris + Tiquets 5 euros</t>
  </si>
  <si>
    <t xml:space="preserve">                Acus de rebut Creu Roja </t>
  </si>
  <si>
    <t>Aigua</t>
  </si>
  <si>
    <t>S'han fet</t>
  </si>
  <si>
    <t>Cervesa</t>
  </si>
  <si>
    <t>Combinat</t>
  </si>
  <si>
    <t>En tiquets</t>
  </si>
  <si>
    <t>En Euros</t>
  </si>
  <si>
    <t xml:space="preserve">                    Moli d'en Rovira</t>
  </si>
  <si>
    <t xml:space="preserve">            PRESSUPOST VENDA TOTAL DE TIQUETS BARRA JORNADA SOLIDARIA</t>
  </si>
  <si>
    <t xml:space="preserve">                      PRESSUPOST APROXIMAT INGRESSOS JORNADA SOLIDARIA</t>
  </si>
  <si>
    <t>Entrepà botifarra</t>
  </si>
  <si>
    <t xml:space="preserve">BENEFICI QUE S'ENTREGARIA A CREU ROJA DE VILAFRANCA </t>
  </si>
  <si>
    <t>Pressupost Total Ingressos</t>
  </si>
  <si>
    <t>Pressupost Total Despeses</t>
  </si>
  <si>
    <t xml:space="preserve">  Conformes amb els comptes presentats</t>
  </si>
  <si>
    <t xml:space="preserve">                  PRESSUPOST APROXIMAT DESPESES JORNADA SOLIDARIA</t>
  </si>
  <si>
    <t xml:space="preserve"> Factures a nom de cada AV, repartides equitativament per la comptabilitat</t>
  </si>
  <si>
    <t>QUADRAT</t>
  </si>
  <si>
    <t>Pancartes, tiquets i programes itinerant per Festes Barris + Tiquets 5 euros</t>
  </si>
  <si>
    <t>Tiquets Barra</t>
  </si>
  <si>
    <t>Cartell per comerços</t>
  </si>
  <si>
    <t>Patates</t>
  </si>
  <si>
    <t>Altres</t>
  </si>
  <si>
    <t>Venda resta tiquets durant JS</t>
  </si>
  <si>
    <t>Ídem Centre Girada</t>
  </si>
  <si>
    <t>Ingressos venda tiquets JS</t>
  </si>
  <si>
    <t>Ingressos barra bar</t>
  </si>
  <si>
    <t>Olivé</t>
  </si>
  <si>
    <t>Anton</t>
  </si>
  <si>
    <t>No</t>
  </si>
  <si>
    <t>Supòsit venda 100%</t>
  </si>
  <si>
    <t>Botifarres, pa, oli, carbó, quètxup</t>
  </si>
  <si>
    <t>Sub tiquets</t>
  </si>
  <si>
    <t>Durant JS</t>
  </si>
  <si>
    <t xml:space="preserve">Pendents d'entrega </t>
  </si>
  <si>
    <t>BENEFICI PER CREU ROJA</t>
  </si>
  <si>
    <t>TOTAL DESPESES</t>
  </si>
  <si>
    <t>TOTAL INGRESSOS</t>
  </si>
  <si>
    <t>Total despeses JS</t>
  </si>
  <si>
    <t>Total depeses sense retorn</t>
  </si>
  <si>
    <t>Total despeses amb retorn</t>
  </si>
  <si>
    <t>Total ingressos</t>
  </si>
  <si>
    <t>Cost pancarta+ts+tb</t>
  </si>
  <si>
    <t>Cost vasos, tovallons</t>
  </si>
  <si>
    <t>Cost begudes</t>
  </si>
  <si>
    <t>Cost  botifarra, pa, oli</t>
  </si>
  <si>
    <t xml:space="preserve">                  Observacions</t>
  </si>
  <si>
    <t>Recaptació entrepans</t>
  </si>
  <si>
    <t>Recaptació bar</t>
  </si>
  <si>
    <t>Recaptació tiquets</t>
  </si>
  <si>
    <t>Total recaptació t+b</t>
  </si>
  <si>
    <t>Aportació inicial AV</t>
  </si>
  <si>
    <t>4 Magnífics</t>
  </si>
  <si>
    <t>537 T</t>
  </si>
  <si>
    <t>Benefici begudes</t>
  </si>
  <si>
    <t>Benefici tiquets s+b</t>
  </si>
  <si>
    <t>Benefici entrepans</t>
  </si>
  <si>
    <t>SALDO FINAL CAIXA</t>
  </si>
  <si>
    <t>INGRESSOS INICIALS, A FONS PERDUT, DE LES SIS AV: 28-05-15</t>
  </si>
  <si>
    <t xml:space="preserve">         *COMPTABILITAT * </t>
  </si>
  <si>
    <t xml:space="preserve">         * PRESSUPOSTOS *</t>
  </si>
  <si>
    <t>Gel i Patates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</si>
  <si>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</si>
  <si>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factures pagades</t>
  </si>
  <si>
    <t>QUADRE GENERAL DE LA JORNADA SOLIDARIA DEL 3-10-15: LES ASSOCIACIONS DE VEÏNS DE VILAFRANCA A FAVOR DEL PROGRAMA DE LA CREU ROJA "ALIANÇA PER L'ALIMENTACIÓ INFANTIL"</t>
  </si>
  <si>
    <t>Associació del Poble Nou</t>
  </si>
  <si>
    <t>Associació de Sant 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</si>
</sst>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5" xfId="0" applyBorder="1"/>
    <xf numFmtId="0" fontId="0" fillId="0" borderId="0" xfId="0" applyBorder="1"/>
    <xf numFmtId="0" fontId="0" fillId="11" borderId="0" xfId="0" applyFill="1" applyBorder="1"/>
    <xf numFmtId="0" fontId="1" fillId="11" borderId="5" xfId="0" applyFont="1" applyFill="1" applyBorder="1"/>
    <xf numFmtId="0" fontId="0" fillId="11" borderId="5" xfId="0" applyFill="1" applyBorder="1"/>
    <xf numFmtId="0" fontId="2" fillId="11" borderId="0" xfId="0" applyFont="1" applyFill="1" applyBorder="1"/>
    <xf numFmtId="0" fontId="2" fillId="11" borderId="5" xfId="0" applyFont="1" applyFill="1" applyBorder="1"/>
    <xf numFmtId="0" fontId="0" fillId="11" borderId="7" xfId="0" applyFill="1" applyBorder="1"/>
    <xf numFmtId="0" fontId="0" fillId="11" borderId="8" xfId="0" applyFill="1" applyBorder="1"/>
    <xf numFmtId="165" fontId="0" fillId="0" borderId="6" xfId="0" applyNumberFormat="1" applyBorder="1" applyAlignment="1">
      <alignment horizontal="center"/>
    </xf>
    <xf numFmtId="2" fontId="0" fillId="0" borderId="0" xfId="0" applyNumberFormat="1" applyBorder="1"/>
    <xf numFmtId="2" fontId="0" fillId="0" borderId="5" xfId="0" applyNumberFormat="1" applyBorder="1"/>
    <xf numFmtId="2" fontId="1" fillId="15" borderId="10" xfId="0" applyNumberFormat="1" applyFont="1" applyFill="1" applyBorder="1"/>
    <xf numFmtId="2" fontId="1" fillId="15" borderId="11" xfId="0" applyNumberFormat="1" applyFont="1" applyFill="1" applyBorder="1"/>
    <xf numFmtId="165" fontId="1" fillId="15" borderId="12" xfId="0" applyNumberFormat="1" applyFont="1" applyFill="1" applyBorder="1" applyAlignment="1">
      <alignment horizontal="center"/>
    </xf>
    <xf numFmtId="2" fontId="1" fillId="15" borderId="7" xfId="0" applyNumberFormat="1" applyFont="1" applyFill="1" applyBorder="1"/>
    <xf numFmtId="2" fontId="1" fillId="15" borderId="8" xfId="0" applyNumberFormat="1" applyFont="1" applyFill="1" applyBorder="1"/>
    <xf numFmtId="165" fontId="1" fillId="15" borderId="9" xfId="0" applyNumberFormat="1" applyFont="1" applyFill="1" applyBorder="1" applyAlignment="1">
      <alignment horizontal="center"/>
    </xf>
    <xf numFmtId="2" fontId="1" fillId="15" borderId="2" xfId="0" applyNumberFormat="1" applyFont="1" applyFill="1" applyBorder="1"/>
    <xf numFmtId="2" fontId="1" fillId="15" borderId="3" xfId="0" applyNumberFormat="1" applyFont="1" applyFill="1" applyBorder="1"/>
    <xf numFmtId="165" fontId="1" fillId="15" borderId="4" xfId="0" applyNumberFormat="1" applyFont="1" applyFill="1" applyBorder="1" applyAlignment="1">
      <alignment horizontal="center"/>
    </xf>
    <xf numFmtId="0" fontId="3" fillId="11" borderId="5" xfId="0" applyFont="1" applyFill="1" applyBorder="1"/>
    <xf numFmtId="0" fontId="4" fillId="11" borderId="0" xfId="0" applyFont="1" applyFill="1" applyBorder="1"/>
    <xf numFmtId="0" fontId="4" fillId="11" borderId="6" xfId="0" applyFont="1" applyFill="1" applyBorder="1"/>
    <xf numFmtId="0" fontId="3" fillId="6" borderId="2" xfId="0" applyFont="1" applyFill="1" applyBorder="1" applyAlignment="1">
      <alignment horizontal="left"/>
    </xf>
    <xf numFmtId="0" fontId="4" fillId="6" borderId="4" xfId="0" applyFont="1" applyFill="1" applyBorder="1"/>
    <xf numFmtId="0" fontId="3" fillId="4" borderId="2" xfId="0" applyFont="1" applyFill="1" applyBorder="1"/>
    <xf numFmtId="0" fontId="4" fillId="4" borderId="3" xfId="0" applyFont="1" applyFill="1" applyBorder="1"/>
    <xf numFmtId="0" fontId="3" fillId="4" borderId="4" xfId="0" applyFont="1" applyFill="1" applyBorder="1"/>
    <xf numFmtId="0" fontId="3" fillId="11" borderId="0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4" fillId="0" borderId="5" xfId="0" applyFont="1" applyBorder="1"/>
    <xf numFmtId="0" fontId="4" fillId="0" borderId="0" xfId="0" applyFont="1" applyBorder="1"/>
    <xf numFmtId="14" fontId="3" fillId="0" borderId="1" xfId="0" applyNumberFormat="1" applyFont="1" applyBorder="1"/>
    <xf numFmtId="14" fontId="3" fillId="11" borderId="0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3" borderId="1" xfId="0" applyFont="1" applyFill="1" applyBorder="1"/>
    <xf numFmtId="0" fontId="5" fillId="0" borderId="0" xfId="0" applyFont="1" applyBorder="1"/>
    <xf numFmtId="164" fontId="4" fillId="0" borderId="6" xfId="0" applyNumberFormat="1" applyFont="1" applyBorder="1" applyAlignment="1">
      <alignment horizontal="center" vertical="center"/>
    </xf>
    <xf numFmtId="164" fontId="4" fillId="11" borderId="0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16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/>
    <xf numFmtId="0" fontId="4" fillId="0" borderId="12" xfId="0" applyFont="1" applyBorder="1"/>
    <xf numFmtId="0" fontId="6" fillId="0" borderId="0" xfId="0" applyFont="1" applyBorder="1"/>
    <xf numFmtId="165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/>
    <xf numFmtId="0" fontId="4" fillId="0" borderId="6" xfId="0" applyFont="1" applyBorder="1"/>
    <xf numFmtId="0" fontId="4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4" fillId="0" borderId="7" xfId="0" applyFont="1" applyFill="1" applyBorder="1"/>
    <xf numFmtId="0" fontId="4" fillId="0" borderId="8" xfId="0" applyFont="1" applyBorder="1"/>
    <xf numFmtId="0" fontId="4" fillId="0" borderId="8" xfId="0" applyFont="1" applyFill="1" applyBorder="1"/>
    <xf numFmtId="165" fontId="4" fillId="0" borderId="8" xfId="0" applyNumberFormat="1" applyFont="1" applyBorder="1" applyAlignment="1">
      <alignment horizontal="center"/>
    </xf>
    <xf numFmtId="14" fontId="4" fillId="0" borderId="8" xfId="0" applyNumberFormat="1" applyFont="1" applyBorder="1"/>
    <xf numFmtId="0" fontId="4" fillId="0" borderId="9" xfId="0" applyFont="1" applyBorder="1"/>
    <xf numFmtId="164" fontId="3" fillId="4" borderId="4" xfId="0" applyNumberFormat="1" applyFont="1" applyFill="1" applyBorder="1" applyAlignment="1">
      <alignment horizontal="center" vertical="center"/>
    </xf>
    <xf numFmtId="164" fontId="3" fillId="11" borderId="0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11" borderId="5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164" fontId="4" fillId="0" borderId="0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4" fontId="4" fillId="11" borderId="0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Fill="1" applyBorder="1"/>
    <xf numFmtId="0" fontId="3" fillId="0" borderId="0" xfId="0" applyFont="1" applyBorder="1"/>
    <xf numFmtId="0" fontId="4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8" borderId="2" xfId="0" applyFont="1" applyFill="1" applyBorder="1"/>
    <xf numFmtId="0" fontId="3" fillId="8" borderId="3" xfId="0" applyFont="1" applyFill="1" applyBorder="1"/>
    <xf numFmtId="165" fontId="3" fillId="8" borderId="3" xfId="0" applyNumberFormat="1" applyFont="1" applyFill="1" applyBorder="1" applyAlignment="1">
      <alignment horizontal="center"/>
    </xf>
    <xf numFmtId="0" fontId="3" fillId="7" borderId="4" xfId="0" applyFont="1" applyFill="1" applyBorder="1"/>
    <xf numFmtId="0" fontId="3" fillId="5" borderId="4" xfId="0" applyFont="1" applyFill="1" applyBorder="1"/>
    <xf numFmtId="0" fontId="4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3" fillId="10" borderId="2" xfId="0" applyFont="1" applyFill="1" applyBorder="1"/>
    <xf numFmtId="0" fontId="3" fillId="10" borderId="3" xfId="0" applyFont="1" applyFill="1" applyBorder="1"/>
    <xf numFmtId="165" fontId="3" fillId="10" borderId="3" xfId="0" applyNumberFormat="1" applyFont="1" applyFill="1" applyBorder="1" applyAlignment="1">
      <alignment horizontal="center"/>
    </xf>
    <xf numFmtId="0" fontId="3" fillId="10" borderId="4" xfId="0" applyFont="1" applyFill="1" applyBorder="1"/>
    <xf numFmtId="164" fontId="3" fillId="11" borderId="0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9" borderId="2" xfId="0" applyFont="1" applyFill="1" applyBorder="1"/>
    <xf numFmtId="0" fontId="4" fillId="9" borderId="3" xfId="0" applyFont="1" applyFill="1" applyBorder="1"/>
    <xf numFmtId="0" fontId="4" fillId="9" borderId="4" xfId="0" applyFont="1" applyFill="1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11" borderId="9" xfId="0" applyFont="1" applyFill="1" applyBorder="1"/>
    <xf numFmtId="0" fontId="4" fillId="0" borderId="0" xfId="0" applyFont="1" applyFill="1" applyBorder="1" applyAlignment="1">
      <alignment horizontal="center"/>
    </xf>
    <xf numFmtId="0" fontId="3" fillId="9" borderId="1" xfId="0" applyFont="1" applyFill="1" applyBorder="1"/>
    <xf numFmtId="0" fontId="3" fillId="9" borderId="3" xfId="0" applyFont="1" applyFill="1" applyBorder="1"/>
    <xf numFmtId="3" fontId="3" fillId="9" borderId="3" xfId="0" applyNumberFormat="1" applyFont="1" applyFill="1" applyBorder="1" applyAlignment="1">
      <alignment horizontal="center"/>
    </xf>
    <xf numFmtId="2" fontId="3" fillId="9" borderId="3" xfId="0" applyNumberFormat="1" applyFont="1" applyFill="1" applyBorder="1" applyAlignment="1">
      <alignment horizontal="center"/>
    </xf>
    <xf numFmtId="164" fontId="3" fillId="9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3" fontId="3" fillId="8" borderId="3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left"/>
    </xf>
    <xf numFmtId="0" fontId="3" fillId="14" borderId="8" xfId="0" applyFont="1" applyFill="1" applyBorder="1" applyAlignment="1">
      <alignment horizontal="center"/>
    </xf>
    <xf numFmtId="0" fontId="3" fillId="13" borderId="13" xfId="0" applyFont="1" applyFill="1" applyBorder="1"/>
    <xf numFmtId="0" fontId="3" fillId="11" borderId="0" xfId="0" applyFont="1" applyFill="1" applyBorder="1" applyAlignment="1">
      <alignment horizontal="center"/>
    </xf>
    <xf numFmtId="0" fontId="4" fillId="8" borderId="3" xfId="0" applyFont="1" applyFill="1" applyBorder="1"/>
    <xf numFmtId="0" fontId="4" fillId="8" borderId="4" xfId="0" applyFont="1" applyFill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3" fillId="12" borderId="2" xfId="0" applyFont="1" applyFill="1" applyBorder="1"/>
    <xf numFmtId="0" fontId="3" fillId="12" borderId="3" xfId="0" applyFont="1" applyFill="1" applyBorder="1"/>
    <xf numFmtId="164" fontId="3" fillId="12" borderId="1" xfId="0" applyNumberFormat="1" applyFont="1" applyFill="1" applyBorder="1" applyAlignment="1">
      <alignment horizontal="center"/>
    </xf>
    <xf numFmtId="0" fontId="4" fillId="12" borderId="4" xfId="0" applyFont="1" applyFill="1" applyBorder="1"/>
    <xf numFmtId="164" fontId="3" fillId="6" borderId="3" xfId="0" applyNumberFormat="1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165" fontId="3" fillId="6" borderId="4" xfId="0" applyNumberFormat="1" applyFont="1" applyFill="1" applyBorder="1" applyAlignment="1">
      <alignment horizontal="center"/>
    </xf>
    <xf numFmtId="2" fontId="1" fillId="3" borderId="3" xfId="0" applyNumberFormat="1" applyFont="1" applyFill="1" applyBorder="1"/>
    <xf numFmtId="2" fontId="0" fillId="3" borderId="4" xfId="0" applyNumberFormat="1" applyFill="1" applyBorder="1"/>
    <xf numFmtId="2" fontId="0" fillId="3" borderId="10" xfId="0" applyNumberFormat="1" applyFill="1" applyBorder="1"/>
    <xf numFmtId="2" fontId="0" fillId="3" borderId="11" xfId="0" applyNumberFormat="1" applyFill="1" applyBorder="1"/>
    <xf numFmtId="165" fontId="0" fillId="3" borderId="12" xfId="0" applyNumberFormat="1" applyFill="1" applyBorder="1" applyAlignment="1">
      <alignment horizontal="center"/>
    </xf>
    <xf numFmtId="2" fontId="0" fillId="3" borderId="16" xfId="0" applyNumberFormat="1" applyFill="1" applyBorder="1"/>
    <xf numFmtId="2" fontId="0" fillId="3" borderId="15" xfId="0" applyNumberFormat="1" applyFill="1" applyBorder="1"/>
    <xf numFmtId="165" fontId="0" fillId="3" borderId="14" xfId="0" applyNumberFormat="1" applyFill="1" applyBorder="1" applyAlignment="1">
      <alignment horizontal="center"/>
    </xf>
    <xf numFmtId="2" fontId="0" fillId="3" borderId="5" xfId="0" applyNumberFormat="1" applyFill="1" applyBorder="1"/>
    <xf numFmtId="2" fontId="0" fillId="3" borderId="0" xfId="0" applyNumberFormat="1" applyFill="1" applyBorder="1"/>
    <xf numFmtId="165" fontId="0" fillId="3" borderId="6" xfId="0" applyNumberFormat="1" applyFill="1" applyBorder="1" applyAlignment="1">
      <alignment horizontal="center"/>
    </xf>
    <xf numFmtId="1" fontId="0" fillId="3" borderId="16" xfId="0" applyNumberFormat="1" applyFill="1" applyBorder="1"/>
    <xf numFmtId="2" fontId="1" fillId="3" borderId="5" xfId="0" applyNumberFormat="1" applyFont="1" applyFill="1" applyBorder="1"/>
    <xf numFmtId="2" fontId="1" fillId="3" borderId="0" xfId="0" applyNumberFormat="1" applyFont="1" applyFill="1" applyBorder="1"/>
    <xf numFmtId="165" fontId="1" fillId="3" borderId="6" xfId="0" applyNumberFormat="1" applyFont="1" applyFill="1" applyBorder="1" applyAlignment="1">
      <alignment horizontal="center"/>
    </xf>
    <xf numFmtId="2" fontId="0" fillId="3" borderId="6" xfId="0" applyNumberForma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5" xfId="0" applyFont="1" applyFill="1" applyBorder="1"/>
    <xf numFmtId="0" fontId="4" fillId="3" borderId="0" xfId="0" applyFont="1" applyFill="1" applyBorder="1"/>
    <xf numFmtId="0" fontId="4" fillId="3" borderId="6" xfId="0" applyFont="1" applyFill="1" applyBorder="1"/>
    <xf numFmtId="0" fontId="7" fillId="3" borderId="0" xfId="0" applyFont="1" applyFill="1" applyBorder="1"/>
    <xf numFmtId="0" fontId="7" fillId="3" borderId="5" xfId="0" applyFont="1" applyFill="1" applyBorder="1"/>
    <xf numFmtId="0" fontId="7" fillId="3" borderId="0" xfId="0" applyFont="1" applyFill="1" applyBorder="1" applyAlignment="1">
      <alignment horizontal="right"/>
    </xf>
    <xf numFmtId="0" fontId="7" fillId="3" borderId="6" xfId="0" applyFont="1" applyFill="1" applyBorder="1"/>
    <xf numFmtId="0" fontId="0" fillId="3" borderId="6" xfId="0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0" fillId="3" borderId="9" xfId="0" applyFill="1" applyBorder="1"/>
    <xf numFmtId="0" fontId="4" fillId="4" borderId="4" xfId="0" applyFont="1" applyFill="1" applyBorder="1"/>
    <xf numFmtId="0" fontId="0" fillId="11" borderId="0" xfId="0" applyFill="1"/>
    <xf numFmtId="0" fontId="0" fillId="3" borderId="0" xfId="0" applyFont="1" applyFill="1" applyBorder="1"/>
    <xf numFmtId="165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13" xfId="0" applyFont="1" applyFill="1" applyBorder="1"/>
    <xf numFmtId="0" fontId="4" fillId="3" borderId="9" xfId="0" applyFont="1" applyFill="1" applyBorder="1"/>
    <xf numFmtId="0" fontId="0" fillId="16" borderId="11" xfId="0" applyFill="1" applyBorder="1"/>
    <xf numFmtId="0" fontId="0" fillId="16" borderId="12" xfId="0" applyFill="1" applyBorder="1"/>
    <xf numFmtId="0" fontId="0" fillId="16" borderId="0" xfId="0" applyFill="1" applyBorder="1"/>
    <xf numFmtId="0" fontId="0" fillId="16" borderId="6" xfId="0" applyFill="1" applyBorder="1"/>
    <xf numFmtId="0" fontId="0" fillId="16" borderId="8" xfId="0" applyFill="1" applyBorder="1"/>
    <xf numFmtId="0" fontId="0" fillId="16" borderId="9" xfId="0" applyFill="1" applyBorder="1"/>
    <xf numFmtId="0" fontId="3" fillId="16" borderId="10" xfId="0" applyFont="1" applyFill="1" applyBorder="1"/>
    <xf numFmtId="0" fontId="4" fillId="16" borderId="11" xfId="0" applyFont="1" applyFill="1" applyBorder="1"/>
    <xf numFmtId="0" fontId="4" fillId="16" borderId="12" xfId="0" applyFont="1" applyFill="1" applyBorder="1"/>
    <xf numFmtId="0" fontId="3" fillId="16" borderId="5" xfId="0" applyFont="1" applyFill="1" applyBorder="1"/>
    <xf numFmtId="0" fontId="3" fillId="16" borderId="0" xfId="0" applyFont="1" applyFill="1" applyBorder="1"/>
    <xf numFmtId="0" fontId="4" fillId="16" borderId="0" xfId="0" applyFont="1" applyFill="1" applyBorder="1"/>
    <xf numFmtId="0" fontId="3" fillId="16" borderId="7" xfId="0" applyFont="1" applyFill="1" applyBorder="1"/>
    <xf numFmtId="0" fontId="4" fillId="16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tabSelected="1" topLeftCell="H1" workbookViewId="0">
      <selection activeCell="N9" sqref="N9"/>
    </sheetView>
  </sheetViews>
  <sheetFormatPr baseColWidth="10" defaultRowHeight="14.4" x14ac:dyDescent="0.3"/>
  <cols>
    <col min="1" max="14" width="15.77734375" customWidth="1"/>
    <col min="16" max="16" width="12.88671875" customWidth="1"/>
  </cols>
  <sheetData>
    <row r="1" spans="1:17" ht="15" customHeight="1" x14ac:dyDescent="0.3">
      <c r="A1" s="194" t="s">
        <v>127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  <c r="O1" s="188"/>
      <c r="P1" s="188"/>
      <c r="Q1" s="189"/>
    </row>
    <row r="2" spans="1:17" ht="15" customHeight="1" x14ac:dyDescent="0.3">
      <c r="A2" s="197"/>
      <c r="B2" s="198" t="s">
        <v>129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0"/>
      <c r="P2" s="190"/>
      <c r="Q2" s="191"/>
    </row>
    <row r="3" spans="1:17" ht="15" customHeight="1" thickBot="1" x14ac:dyDescent="0.35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192"/>
      <c r="P3" s="192"/>
      <c r="Q3" s="193"/>
    </row>
    <row r="4" spans="1:17" ht="15" customHeight="1" thickBot="1" x14ac:dyDescent="0.3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80"/>
      <c r="P4" s="180"/>
      <c r="Q4" s="180"/>
    </row>
    <row r="5" spans="1:17" ht="15" customHeight="1" thickBot="1" x14ac:dyDescent="0.35">
      <c r="A5" s="22"/>
      <c r="B5" s="23"/>
      <c r="C5" s="23"/>
      <c r="D5" s="23"/>
      <c r="E5" s="25" t="s">
        <v>124</v>
      </c>
      <c r="F5" s="26"/>
      <c r="G5" s="23"/>
      <c r="H5" s="23"/>
      <c r="I5" s="23"/>
      <c r="J5" s="23"/>
      <c r="K5" s="23"/>
      <c r="L5" s="23"/>
      <c r="M5" s="23"/>
      <c r="N5" s="23"/>
      <c r="O5" s="180"/>
      <c r="P5" s="180"/>
      <c r="Q5" s="180"/>
    </row>
    <row r="6" spans="1:17" ht="15" customHeight="1" thickBot="1" x14ac:dyDescent="0.35">
      <c r="A6" s="27" t="s">
        <v>123</v>
      </c>
      <c r="B6" s="28"/>
      <c r="C6" s="28"/>
      <c r="D6" s="29"/>
      <c r="E6" s="30"/>
      <c r="F6" s="23"/>
      <c r="G6" s="31" t="s">
        <v>3</v>
      </c>
      <c r="H6" s="32" t="s">
        <v>81</v>
      </c>
      <c r="I6" s="32"/>
      <c r="J6" s="32"/>
      <c r="K6" s="33"/>
      <c r="L6" s="33"/>
      <c r="M6" s="33"/>
      <c r="N6" s="34"/>
      <c r="O6" s="149" t="s">
        <v>111</v>
      </c>
      <c r="P6" s="149"/>
      <c r="Q6" s="150"/>
    </row>
    <row r="7" spans="1:17" ht="15" customHeight="1" thickBot="1" x14ac:dyDescent="0.35">
      <c r="A7" s="35"/>
      <c r="B7" s="36"/>
      <c r="C7" s="36"/>
      <c r="D7" s="37"/>
      <c r="E7" s="38"/>
      <c r="F7" s="23"/>
      <c r="G7" s="184" t="s">
        <v>4</v>
      </c>
      <c r="H7" s="185"/>
      <c r="I7" s="185"/>
      <c r="J7" s="177"/>
      <c r="K7" s="186" t="s">
        <v>26</v>
      </c>
      <c r="L7" s="186" t="s">
        <v>5</v>
      </c>
      <c r="M7" s="185" t="s">
        <v>6</v>
      </c>
      <c r="N7" s="187"/>
      <c r="O7" s="151" t="s">
        <v>112</v>
      </c>
      <c r="P7" s="152"/>
      <c r="Q7" s="153">
        <v>501</v>
      </c>
    </row>
    <row r="8" spans="1:17" ht="15" customHeight="1" x14ac:dyDescent="0.3">
      <c r="A8" s="35" t="s">
        <v>0</v>
      </c>
      <c r="B8" s="36"/>
      <c r="C8" s="43" t="s">
        <v>14</v>
      </c>
      <c r="D8" s="44">
        <v>100</v>
      </c>
      <c r="E8" s="45"/>
      <c r="F8" s="23"/>
      <c r="G8" s="46" t="s">
        <v>64</v>
      </c>
      <c r="H8" s="47"/>
      <c r="I8" s="47"/>
      <c r="J8" s="47"/>
      <c r="K8" s="47" t="s">
        <v>52</v>
      </c>
      <c r="L8" s="48">
        <v>120</v>
      </c>
      <c r="M8" s="49">
        <v>42195</v>
      </c>
      <c r="N8" s="50"/>
      <c r="O8" s="154" t="s">
        <v>110</v>
      </c>
      <c r="P8" s="155"/>
      <c r="Q8" s="156">
        <v>-388.68</v>
      </c>
    </row>
    <row r="9" spans="1:17" ht="15" customHeight="1" x14ac:dyDescent="0.3">
      <c r="A9" s="35" t="s">
        <v>27</v>
      </c>
      <c r="B9" s="36"/>
      <c r="C9" s="51" t="s">
        <v>61</v>
      </c>
      <c r="D9" s="44">
        <v>0</v>
      </c>
      <c r="E9" s="45"/>
      <c r="F9" s="23"/>
      <c r="G9" s="35" t="s">
        <v>84</v>
      </c>
      <c r="H9" s="36"/>
      <c r="I9" s="36"/>
      <c r="J9" s="36"/>
      <c r="K9" s="36" t="s">
        <v>52</v>
      </c>
      <c r="L9" s="52">
        <v>40</v>
      </c>
      <c r="M9" s="53">
        <v>42221</v>
      </c>
      <c r="N9" s="54"/>
      <c r="O9" s="157" t="s">
        <v>121</v>
      </c>
      <c r="P9" s="158"/>
      <c r="Q9" s="159">
        <f>SUM(Q7:Q8)</f>
        <v>112.32</v>
      </c>
    </row>
    <row r="10" spans="1:17" ht="15" customHeight="1" x14ac:dyDescent="0.3">
      <c r="A10" s="35" t="s">
        <v>1</v>
      </c>
      <c r="B10" s="36"/>
      <c r="C10" s="43" t="s">
        <v>14</v>
      </c>
      <c r="D10" s="44">
        <v>100</v>
      </c>
      <c r="E10" s="45"/>
      <c r="F10" s="23"/>
      <c r="G10" s="35" t="s">
        <v>85</v>
      </c>
      <c r="H10" s="36"/>
      <c r="I10" s="36"/>
      <c r="J10" s="36"/>
      <c r="K10" s="36" t="s">
        <v>52</v>
      </c>
      <c r="L10" s="52">
        <v>80.010000000000005</v>
      </c>
      <c r="M10" s="53">
        <v>42275</v>
      </c>
      <c r="N10" s="54"/>
      <c r="O10" s="157"/>
      <c r="P10" s="158"/>
      <c r="Q10" s="159"/>
    </row>
    <row r="11" spans="1:17" ht="15" customHeight="1" x14ac:dyDescent="0.3">
      <c r="A11" s="35" t="s">
        <v>28</v>
      </c>
      <c r="B11" s="36"/>
      <c r="C11" s="55" t="s">
        <v>14</v>
      </c>
      <c r="D11" s="44">
        <v>100</v>
      </c>
      <c r="E11" s="45"/>
      <c r="F11" s="23"/>
      <c r="G11" s="35" t="s">
        <v>7</v>
      </c>
      <c r="H11" s="36"/>
      <c r="I11" s="36"/>
      <c r="J11" s="36"/>
      <c r="K11" s="36" t="s">
        <v>8</v>
      </c>
      <c r="L11" s="52">
        <v>909.5</v>
      </c>
      <c r="M11" s="36"/>
      <c r="N11" s="54"/>
      <c r="O11" s="157" t="s">
        <v>113</v>
      </c>
      <c r="P11" s="158"/>
      <c r="Q11" s="159">
        <v>1184</v>
      </c>
    </row>
    <row r="12" spans="1:17" ht="15" customHeight="1" x14ac:dyDescent="0.3">
      <c r="A12" s="35" t="s">
        <v>29</v>
      </c>
      <c r="B12" s="36"/>
      <c r="C12" s="56" t="s">
        <v>61</v>
      </c>
      <c r="D12" s="44">
        <v>0</v>
      </c>
      <c r="E12" s="45"/>
      <c r="F12" s="23"/>
      <c r="G12" s="35" t="s">
        <v>30</v>
      </c>
      <c r="H12" s="36"/>
      <c r="I12" s="36"/>
      <c r="J12" s="36"/>
      <c r="K12" s="55" t="s">
        <v>9</v>
      </c>
      <c r="L12" s="52">
        <v>968</v>
      </c>
      <c r="M12" s="53">
        <v>42283</v>
      </c>
      <c r="N12" s="54"/>
      <c r="O12" s="157" t="s">
        <v>109</v>
      </c>
      <c r="P12" s="158"/>
      <c r="Q12" s="159">
        <v>-909.5</v>
      </c>
    </row>
    <row r="13" spans="1:17" ht="15" customHeight="1" x14ac:dyDescent="0.3">
      <c r="A13" s="35" t="s">
        <v>39</v>
      </c>
      <c r="B13" s="36"/>
      <c r="C13" s="57" t="s">
        <v>14</v>
      </c>
      <c r="D13" s="44">
        <v>100</v>
      </c>
      <c r="E13" s="45"/>
      <c r="F13" s="23"/>
      <c r="G13" s="35" t="s">
        <v>10</v>
      </c>
      <c r="H13" s="36"/>
      <c r="I13" s="36"/>
      <c r="J13" s="36"/>
      <c r="K13" s="36" t="s">
        <v>92</v>
      </c>
      <c r="L13" s="52">
        <v>132.1</v>
      </c>
      <c r="M13" s="53">
        <v>42280</v>
      </c>
      <c r="N13" s="54"/>
      <c r="O13" s="154" t="s">
        <v>108</v>
      </c>
      <c r="P13" s="155"/>
      <c r="Q13" s="156">
        <v>-132.01</v>
      </c>
    </row>
    <row r="14" spans="1:17" ht="15" customHeight="1" x14ac:dyDescent="0.3">
      <c r="A14" s="35" t="s">
        <v>130</v>
      </c>
      <c r="B14" s="36"/>
      <c r="C14" s="57" t="s">
        <v>14</v>
      </c>
      <c r="D14" s="44">
        <v>100</v>
      </c>
      <c r="E14" s="45"/>
      <c r="F14" s="23"/>
      <c r="G14" s="35" t="s">
        <v>96</v>
      </c>
      <c r="H14" s="36"/>
      <c r="I14" s="36"/>
      <c r="J14" s="36"/>
      <c r="K14" s="36" t="s">
        <v>93</v>
      </c>
      <c r="L14" s="52">
        <v>388.68</v>
      </c>
      <c r="M14" s="53">
        <v>42280</v>
      </c>
      <c r="N14" s="54"/>
      <c r="O14" s="157" t="s">
        <v>119</v>
      </c>
      <c r="P14" s="158"/>
      <c r="Q14" s="159">
        <f>SUM(Q11:Q13)</f>
        <v>142.49</v>
      </c>
    </row>
    <row r="15" spans="1:17" ht="15" customHeight="1" thickBot="1" x14ac:dyDescent="0.35">
      <c r="A15" s="35" t="s">
        <v>131</v>
      </c>
      <c r="B15" s="36"/>
      <c r="C15" s="57" t="s">
        <v>14</v>
      </c>
      <c r="D15" s="44">
        <v>100</v>
      </c>
      <c r="E15" s="45"/>
      <c r="F15" s="23"/>
      <c r="G15" s="58" t="s">
        <v>126</v>
      </c>
      <c r="H15" s="59"/>
      <c r="I15" s="59"/>
      <c r="J15" s="59"/>
      <c r="K15" s="60"/>
      <c r="L15" s="61">
        <v>43</v>
      </c>
      <c r="M15" s="62"/>
      <c r="N15" s="63"/>
      <c r="O15" s="157"/>
      <c r="P15" s="158"/>
      <c r="Q15" s="159"/>
    </row>
    <row r="16" spans="1:17" ht="15" customHeight="1" thickBot="1" x14ac:dyDescent="0.35">
      <c r="A16" s="27" t="s">
        <v>2</v>
      </c>
      <c r="B16" s="28"/>
      <c r="C16" s="28"/>
      <c r="D16" s="64">
        <f>SUM(D8:D15)</f>
        <v>600</v>
      </c>
      <c r="E16" s="65"/>
      <c r="F16" s="23"/>
      <c r="G16" s="31" t="s">
        <v>11</v>
      </c>
      <c r="H16" s="33"/>
      <c r="I16" s="33"/>
      <c r="J16" s="33"/>
      <c r="K16" s="33"/>
      <c r="L16" s="66">
        <f>SUM(L8:L15)</f>
        <v>2681.29</v>
      </c>
      <c r="M16" s="33"/>
      <c r="N16" s="34"/>
      <c r="O16" s="157" t="s">
        <v>114</v>
      </c>
      <c r="P16" s="158"/>
      <c r="Q16" s="159">
        <v>2685</v>
      </c>
    </row>
    <row r="17" spans="1:17" ht="15" customHeight="1" x14ac:dyDescent="0.3">
      <c r="A17" s="22"/>
      <c r="B17" s="23"/>
      <c r="C17" s="23"/>
      <c r="D17" s="65"/>
      <c r="E17" s="65"/>
      <c r="F17" s="23"/>
      <c r="G17" s="67"/>
      <c r="H17" s="67"/>
      <c r="I17" s="67"/>
      <c r="J17" s="67"/>
      <c r="K17" s="67"/>
      <c r="L17" s="67"/>
      <c r="M17" s="67"/>
      <c r="N17" s="67"/>
      <c r="O17" s="154" t="s">
        <v>107</v>
      </c>
      <c r="P17" s="155"/>
      <c r="Q17" s="156">
        <v>-265.01</v>
      </c>
    </row>
    <row r="18" spans="1:17" ht="15" customHeight="1" thickBot="1" x14ac:dyDescent="0.35">
      <c r="A18" s="68"/>
      <c r="B18" s="23"/>
      <c r="C18" s="23"/>
      <c r="D18" s="23"/>
      <c r="E18" s="23"/>
      <c r="F18" s="23"/>
      <c r="G18" s="36"/>
      <c r="H18" s="36"/>
      <c r="I18" s="36"/>
      <c r="J18" s="36"/>
      <c r="K18" s="36"/>
      <c r="L18" s="36"/>
      <c r="M18" s="36"/>
      <c r="N18" s="54"/>
      <c r="O18" s="157" t="s">
        <v>120</v>
      </c>
      <c r="P18" s="158"/>
      <c r="Q18" s="159">
        <f>SUM(Q16:Q17)</f>
        <v>2419.9899999999998</v>
      </c>
    </row>
    <row r="19" spans="1:17" ht="15" customHeight="1" thickBot="1" x14ac:dyDescent="0.35">
      <c r="A19" s="69" t="s">
        <v>12</v>
      </c>
      <c r="B19" s="70"/>
      <c r="C19" s="70"/>
      <c r="D19" s="71"/>
      <c r="E19" s="30"/>
      <c r="F19" s="23"/>
      <c r="G19" s="72" t="s">
        <v>19</v>
      </c>
      <c r="H19" s="73"/>
      <c r="I19" s="73"/>
      <c r="J19" s="73"/>
      <c r="K19" s="73"/>
      <c r="L19" s="73"/>
      <c r="M19" s="73"/>
      <c r="N19" s="74"/>
      <c r="O19" s="157"/>
      <c r="P19" s="158"/>
      <c r="Q19" s="159"/>
    </row>
    <row r="20" spans="1:17" ht="15" customHeight="1" x14ac:dyDescent="0.3">
      <c r="A20" s="35" t="s">
        <v>13</v>
      </c>
      <c r="B20" s="75">
        <v>600</v>
      </c>
      <c r="C20" s="52"/>
      <c r="D20" s="76">
        <f>B20</f>
        <v>600</v>
      </c>
      <c r="E20" s="77"/>
      <c r="F20" s="23"/>
      <c r="G20" s="46" t="s">
        <v>20</v>
      </c>
      <c r="H20" s="47"/>
      <c r="I20" s="47"/>
      <c r="J20" s="47"/>
      <c r="K20" s="47"/>
      <c r="L20" s="48">
        <f>B20</f>
        <v>600</v>
      </c>
      <c r="M20" s="47"/>
      <c r="N20" s="50"/>
      <c r="O20" s="157" t="s">
        <v>115</v>
      </c>
      <c r="P20" s="158"/>
      <c r="Q20" s="159">
        <f>Q7+Q11+Q16</f>
        <v>4370</v>
      </c>
    </row>
    <row r="21" spans="1:17" ht="15" customHeight="1" x14ac:dyDescent="0.3">
      <c r="A21" s="78">
        <f>(F44*5)</f>
        <v>1000</v>
      </c>
      <c r="B21" s="75" t="s">
        <v>37</v>
      </c>
      <c r="C21" s="52"/>
      <c r="D21" s="76">
        <f>(D20+A21)</f>
        <v>1600</v>
      </c>
      <c r="E21" s="77"/>
      <c r="F21" s="23"/>
      <c r="G21" s="35" t="s">
        <v>21</v>
      </c>
      <c r="H21" s="36"/>
      <c r="I21" s="36"/>
      <c r="J21" s="36"/>
      <c r="K21" s="36"/>
      <c r="L21" s="52">
        <v>0</v>
      </c>
      <c r="M21" s="36"/>
      <c r="N21" s="54"/>
      <c r="O21" s="160" t="s">
        <v>116</v>
      </c>
      <c r="P21" s="155"/>
      <c r="Q21" s="156">
        <v>600</v>
      </c>
    </row>
    <row r="22" spans="1:17" ht="15" customHeight="1" x14ac:dyDescent="0.3">
      <c r="A22" s="78">
        <f>(F45*5)</f>
        <v>285</v>
      </c>
      <c r="B22" s="75" t="s">
        <v>56</v>
      </c>
      <c r="C22" s="52"/>
      <c r="D22" s="76">
        <f t="shared" ref="D22:D26" si="0">(D21+A22)</f>
        <v>1885</v>
      </c>
      <c r="E22" s="77"/>
      <c r="F22" s="23"/>
      <c r="G22" s="35" t="s">
        <v>89</v>
      </c>
      <c r="H22" s="36"/>
      <c r="I22" s="36"/>
      <c r="J22" s="36"/>
      <c r="K22" s="36"/>
      <c r="L22" s="52">
        <v>0</v>
      </c>
      <c r="M22" s="36"/>
      <c r="N22" s="54"/>
      <c r="O22" s="161" t="s">
        <v>106</v>
      </c>
      <c r="P22" s="162"/>
      <c r="Q22" s="163">
        <f>SUM(Q20:Q21)</f>
        <v>4970</v>
      </c>
    </row>
    <row r="23" spans="1:17" ht="15" customHeight="1" x14ac:dyDescent="0.3">
      <c r="A23" s="78">
        <v>0</v>
      </c>
      <c r="B23" s="75" t="s">
        <v>32</v>
      </c>
      <c r="C23" s="52" t="s">
        <v>60</v>
      </c>
      <c r="D23" s="76">
        <f t="shared" si="0"/>
        <v>1885</v>
      </c>
      <c r="E23" s="77"/>
      <c r="F23" s="23"/>
      <c r="G23" s="35" t="s">
        <v>22</v>
      </c>
      <c r="H23" s="36"/>
      <c r="I23" s="36"/>
      <c r="J23" s="36"/>
      <c r="K23" s="36"/>
      <c r="L23" s="52">
        <v>215</v>
      </c>
      <c r="M23" s="36"/>
      <c r="N23" s="54"/>
      <c r="O23" s="157"/>
      <c r="P23" s="158"/>
      <c r="Q23" s="164"/>
    </row>
    <row r="24" spans="1:17" ht="15" customHeight="1" x14ac:dyDescent="0.3">
      <c r="A24" s="78">
        <v>350</v>
      </c>
      <c r="B24" s="75" t="s">
        <v>57</v>
      </c>
      <c r="C24" s="52" t="s">
        <v>59</v>
      </c>
      <c r="D24" s="76">
        <f t="shared" si="0"/>
        <v>2235</v>
      </c>
      <c r="E24" s="77"/>
      <c r="F24" s="23"/>
      <c r="G24" s="35" t="s">
        <v>23</v>
      </c>
      <c r="H24" s="36"/>
      <c r="I24" s="36"/>
      <c r="J24" s="36"/>
      <c r="K24" s="36"/>
      <c r="L24" s="52">
        <v>215</v>
      </c>
      <c r="M24" s="36"/>
      <c r="N24" s="54"/>
      <c r="O24" s="157" t="s">
        <v>105</v>
      </c>
      <c r="P24" s="158"/>
      <c r="Q24" s="159">
        <v>1695.2</v>
      </c>
    </row>
    <row r="25" spans="1:17" ht="15" customHeight="1" x14ac:dyDescent="0.3">
      <c r="A25" s="78">
        <v>215</v>
      </c>
      <c r="B25" s="75" t="s">
        <v>58</v>
      </c>
      <c r="C25" s="52"/>
      <c r="D25" s="76">
        <f t="shared" si="0"/>
        <v>2450</v>
      </c>
      <c r="E25" s="77"/>
      <c r="F25" s="23"/>
      <c r="G25" s="35" t="s">
        <v>40</v>
      </c>
      <c r="H25" s="36"/>
      <c r="I25" s="36"/>
      <c r="J25" s="36"/>
      <c r="K25" s="36"/>
      <c r="L25" s="52">
        <v>350</v>
      </c>
      <c r="M25" s="36"/>
      <c r="N25" s="54"/>
      <c r="O25" s="154" t="s">
        <v>104</v>
      </c>
      <c r="P25" s="155"/>
      <c r="Q25" s="156">
        <v>968</v>
      </c>
    </row>
    <row r="26" spans="1:17" ht="15" customHeight="1" x14ac:dyDescent="0.3">
      <c r="A26" s="78">
        <v>215</v>
      </c>
      <c r="B26" s="75" t="s">
        <v>35</v>
      </c>
      <c r="C26" s="52"/>
      <c r="D26" s="76">
        <f t="shared" si="0"/>
        <v>2665</v>
      </c>
      <c r="E26" s="77"/>
      <c r="F26" s="23"/>
      <c r="G26" s="35" t="s">
        <v>24</v>
      </c>
      <c r="H26" s="36"/>
      <c r="I26" s="36"/>
      <c r="J26" s="36"/>
      <c r="K26" s="36"/>
      <c r="L26" s="52">
        <f>A21</f>
        <v>1000</v>
      </c>
      <c r="M26" s="36"/>
      <c r="N26" s="54"/>
      <c r="O26" s="161" t="s">
        <v>103</v>
      </c>
      <c r="P26" s="162"/>
      <c r="Q26" s="163">
        <f>SUM(Q24:Q25)</f>
        <v>2663.2</v>
      </c>
    </row>
    <row r="27" spans="1:17" ht="15" customHeight="1" thickBot="1" x14ac:dyDescent="0.35">
      <c r="A27" s="79" t="s">
        <v>128</v>
      </c>
      <c r="B27" s="75"/>
      <c r="C27" s="52">
        <f>(L16)</f>
        <v>2681.29</v>
      </c>
      <c r="D27" s="76">
        <f>D26-C27</f>
        <v>-16.289999999999964</v>
      </c>
      <c r="E27" s="77"/>
      <c r="F27" s="23"/>
      <c r="G27" s="35" t="s">
        <v>25</v>
      </c>
      <c r="H27" s="36"/>
      <c r="I27" s="36"/>
      <c r="J27" s="36"/>
      <c r="K27" s="36"/>
      <c r="L27" s="52">
        <f>A22</f>
        <v>285</v>
      </c>
      <c r="M27" s="36"/>
      <c r="N27" s="54"/>
      <c r="O27" s="12"/>
      <c r="P27" s="11"/>
      <c r="Q27" s="10"/>
    </row>
    <row r="28" spans="1:17" ht="15" customHeight="1" x14ac:dyDescent="0.3">
      <c r="A28" s="79" t="s">
        <v>90</v>
      </c>
      <c r="B28" s="75"/>
      <c r="C28" s="52">
        <v>120</v>
      </c>
      <c r="D28" s="76">
        <f>D27+C28</f>
        <v>103.71000000000004</v>
      </c>
      <c r="E28" s="77"/>
      <c r="F28" s="23"/>
      <c r="G28" s="80" t="s">
        <v>50</v>
      </c>
      <c r="H28" s="36"/>
      <c r="I28" s="36"/>
      <c r="J28" s="36"/>
      <c r="K28" s="36"/>
      <c r="L28" s="52">
        <v>500</v>
      </c>
      <c r="M28" s="105" t="s">
        <v>97</v>
      </c>
      <c r="N28" s="54"/>
      <c r="O28" s="13" t="s">
        <v>102</v>
      </c>
      <c r="P28" s="14"/>
      <c r="Q28" s="15">
        <v>4970.5</v>
      </c>
    </row>
    <row r="29" spans="1:17" ht="15" customHeight="1" thickBot="1" x14ac:dyDescent="0.35">
      <c r="A29" s="79" t="s">
        <v>50</v>
      </c>
      <c r="B29" s="75"/>
      <c r="C29" s="52">
        <v>500</v>
      </c>
      <c r="D29" s="76">
        <f>D28+C29</f>
        <v>603.71</v>
      </c>
      <c r="E29" s="77"/>
      <c r="F29" s="23"/>
      <c r="G29" s="80" t="s">
        <v>88</v>
      </c>
      <c r="H29" s="36"/>
      <c r="I29" s="36"/>
      <c r="J29" s="36"/>
      <c r="K29" s="36"/>
      <c r="L29" s="52">
        <v>120</v>
      </c>
      <c r="M29" s="52">
        <f>SUM(L23:L29)</f>
        <v>2685</v>
      </c>
      <c r="N29" s="106" t="s">
        <v>118</v>
      </c>
      <c r="O29" s="16" t="s">
        <v>101</v>
      </c>
      <c r="P29" s="17"/>
      <c r="Q29" s="18">
        <v>-2681.29</v>
      </c>
    </row>
    <row r="30" spans="1:17" ht="15" customHeight="1" thickBot="1" x14ac:dyDescent="0.35">
      <c r="A30" s="79" t="s">
        <v>91</v>
      </c>
      <c r="B30" s="75"/>
      <c r="C30" s="52">
        <v>1685.5</v>
      </c>
      <c r="D30" s="76">
        <f>D29+C30</f>
        <v>2289.21</v>
      </c>
      <c r="E30" s="77"/>
      <c r="F30" s="23"/>
      <c r="G30" s="80" t="s">
        <v>62</v>
      </c>
      <c r="H30" s="81"/>
      <c r="I30" s="81"/>
      <c r="J30" s="81"/>
      <c r="K30" s="81"/>
      <c r="L30" s="52">
        <v>1685.5</v>
      </c>
      <c r="M30" s="36"/>
      <c r="N30" s="54"/>
      <c r="O30" s="19" t="s">
        <v>100</v>
      </c>
      <c r="P30" s="20"/>
      <c r="Q30" s="21">
        <f>SUM(Q28:Q29)</f>
        <v>2289.21</v>
      </c>
    </row>
    <row r="31" spans="1:17" ht="15" customHeight="1" thickBot="1" x14ac:dyDescent="0.35">
      <c r="A31" s="25" t="s">
        <v>122</v>
      </c>
      <c r="B31" s="146"/>
      <c r="C31" s="147"/>
      <c r="D31" s="148">
        <f>D30+C31</f>
        <v>2289.21</v>
      </c>
      <c r="E31" s="77"/>
      <c r="F31" s="23"/>
      <c r="G31" s="82"/>
      <c r="H31" s="59"/>
      <c r="I31" s="59"/>
      <c r="J31" s="59"/>
      <c r="K31" s="59"/>
      <c r="L31" s="61"/>
      <c r="M31" s="83"/>
      <c r="N31" s="84"/>
      <c r="O31" s="180"/>
      <c r="P31" s="180"/>
      <c r="Q31" s="180"/>
    </row>
    <row r="32" spans="1:17" ht="15" customHeight="1" thickBot="1" x14ac:dyDescent="0.35">
      <c r="A32" s="78"/>
      <c r="B32" s="75"/>
      <c r="C32" s="52"/>
      <c r="D32" s="76"/>
      <c r="E32" s="77"/>
      <c r="F32" s="23"/>
      <c r="G32" s="85" t="s">
        <v>16</v>
      </c>
      <c r="H32" s="86"/>
      <c r="I32" s="86"/>
      <c r="J32" s="86"/>
      <c r="K32" s="86"/>
      <c r="L32" s="87">
        <f>SUM(L20:L31)</f>
        <v>4970.5</v>
      </c>
      <c r="M32" s="86"/>
      <c r="N32" s="88"/>
      <c r="O32" s="180"/>
      <c r="P32" s="180"/>
      <c r="Q32" s="180"/>
    </row>
    <row r="33" spans="1:17" ht="15" customHeight="1" thickBot="1" x14ac:dyDescent="0.35">
      <c r="A33" s="78"/>
      <c r="B33" s="75"/>
      <c r="C33" s="52"/>
      <c r="D33" s="76"/>
      <c r="E33" s="77"/>
      <c r="F33" s="23"/>
      <c r="G33" s="31" t="s">
        <v>17</v>
      </c>
      <c r="H33" s="32"/>
      <c r="I33" s="32"/>
      <c r="J33" s="32"/>
      <c r="K33" s="32"/>
      <c r="L33" s="66">
        <f>L16</f>
        <v>2681.29</v>
      </c>
      <c r="M33" s="32"/>
      <c r="N33" s="89"/>
      <c r="O33" s="180"/>
      <c r="P33" s="180"/>
      <c r="Q33" s="180"/>
    </row>
    <row r="34" spans="1:17" ht="15" customHeight="1" thickBot="1" x14ac:dyDescent="0.35">
      <c r="A34" s="90"/>
      <c r="B34" s="91"/>
      <c r="C34" s="61"/>
      <c r="D34" s="92"/>
      <c r="E34" s="77"/>
      <c r="F34" s="23"/>
      <c r="G34" s="93" t="s">
        <v>18</v>
      </c>
      <c r="H34" s="94"/>
      <c r="I34" s="94"/>
      <c r="J34" s="94"/>
      <c r="K34" s="94"/>
      <c r="L34" s="95">
        <f>(L32-L33)</f>
        <v>2289.21</v>
      </c>
      <c r="M34" s="94"/>
      <c r="N34" s="96"/>
      <c r="O34" s="180"/>
      <c r="P34" s="180"/>
      <c r="Q34" s="180"/>
    </row>
    <row r="35" spans="1:17" ht="15" customHeight="1" thickBot="1" x14ac:dyDescent="0.35">
      <c r="A35" s="78"/>
      <c r="B35" s="75"/>
      <c r="C35" s="75"/>
      <c r="D35" s="75"/>
      <c r="E35" s="77"/>
      <c r="F35" s="23"/>
      <c r="G35" s="30"/>
      <c r="H35" s="30"/>
      <c r="I35" s="30"/>
      <c r="J35" s="30"/>
      <c r="K35" s="30"/>
      <c r="L35" s="97"/>
      <c r="M35" s="30"/>
      <c r="N35" s="98"/>
      <c r="O35" s="180"/>
      <c r="P35" s="180"/>
      <c r="Q35" s="180"/>
    </row>
    <row r="36" spans="1:17" ht="15" customHeight="1" thickBot="1" x14ac:dyDescent="0.35">
      <c r="A36" s="68"/>
      <c r="B36" s="77"/>
      <c r="C36" s="77"/>
      <c r="D36" s="77"/>
      <c r="E36" s="77"/>
      <c r="F36" s="23"/>
      <c r="G36" s="69" t="s">
        <v>125</v>
      </c>
      <c r="H36" s="26"/>
      <c r="I36" s="23"/>
      <c r="J36" s="23"/>
      <c r="K36" s="23"/>
      <c r="L36" s="23"/>
      <c r="M36" s="23"/>
      <c r="N36" s="24"/>
      <c r="O36" s="180"/>
      <c r="P36" s="180"/>
      <c r="Q36" s="180"/>
    </row>
    <row r="37" spans="1:17" ht="15" customHeight="1" thickBot="1" x14ac:dyDescent="0.35">
      <c r="A37" s="99" t="s">
        <v>47</v>
      </c>
      <c r="B37" s="100"/>
      <c r="C37" s="100"/>
      <c r="D37" s="101" t="s">
        <v>51</v>
      </c>
      <c r="E37" s="101" t="s">
        <v>45</v>
      </c>
      <c r="F37" s="102" t="s">
        <v>46</v>
      </c>
      <c r="G37" s="23"/>
      <c r="H37" s="23"/>
      <c r="I37" s="23"/>
      <c r="J37" s="23"/>
      <c r="K37" s="23"/>
      <c r="L37" s="23"/>
      <c r="M37" s="23"/>
      <c r="N37" s="24"/>
      <c r="O37" s="180"/>
      <c r="P37" s="180"/>
      <c r="Q37" s="180"/>
    </row>
    <row r="38" spans="1:17" ht="15" customHeight="1" thickBot="1" x14ac:dyDescent="0.35">
      <c r="A38" s="46" t="s">
        <v>0</v>
      </c>
      <c r="B38" s="47"/>
      <c r="C38" s="103">
        <v>1</v>
      </c>
      <c r="D38" s="103" t="s">
        <v>44</v>
      </c>
      <c r="E38" s="103">
        <v>100</v>
      </c>
      <c r="F38" s="104">
        <v>0</v>
      </c>
      <c r="G38" s="23"/>
      <c r="H38" s="36"/>
      <c r="I38" s="23"/>
      <c r="J38" s="23"/>
      <c r="K38" s="23"/>
      <c r="L38" s="23"/>
      <c r="M38" s="23"/>
      <c r="N38" s="24"/>
      <c r="O38" s="180"/>
      <c r="P38" s="180"/>
      <c r="Q38" s="180"/>
    </row>
    <row r="39" spans="1:17" ht="15" customHeight="1" thickBot="1" x14ac:dyDescent="0.35">
      <c r="A39" s="35" t="s">
        <v>27</v>
      </c>
      <c r="B39" s="36"/>
      <c r="C39" s="105" t="s">
        <v>94</v>
      </c>
      <c r="D39" s="105">
        <v>0</v>
      </c>
      <c r="E39" s="105">
        <v>0</v>
      </c>
      <c r="F39" s="106">
        <v>0</v>
      </c>
      <c r="G39" s="23"/>
      <c r="H39" s="107" t="s">
        <v>73</v>
      </c>
      <c r="I39" s="108"/>
      <c r="J39" s="108"/>
      <c r="K39" s="108"/>
      <c r="L39" s="109"/>
      <c r="M39" s="109"/>
      <c r="N39" s="109"/>
      <c r="O39" s="180"/>
      <c r="P39" s="180"/>
      <c r="Q39" s="180"/>
    </row>
    <row r="40" spans="1:17" ht="15" customHeight="1" x14ac:dyDescent="0.3">
      <c r="A40" s="35" t="s">
        <v>1</v>
      </c>
      <c r="B40" s="36"/>
      <c r="C40" s="105">
        <v>1</v>
      </c>
      <c r="D40" s="105" t="s">
        <v>43</v>
      </c>
      <c r="E40" s="105">
        <v>57</v>
      </c>
      <c r="F40" s="106">
        <v>43</v>
      </c>
      <c r="G40" s="23"/>
      <c r="H40" s="80" t="s">
        <v>67</v>
      </c>
      <c r="I40" s="36" t="s">
        <v>66</v>
      </c>
      <c r="J40" s="110">
        <v>800</v>
      </c>
      <c r="K40" s="111">
        <v>1</v>
      </c>
      <c r="L40" s="75">
        <f>J40*K40</f>
        <v>800</v>
      </c>
      <c r="M40" s="36"/>
      <c r="N40" s="24"/>
      <c r="O40" s="180"/>
      <c r="P40" s="180"/>
      <c r="Q40" s="180"/>
    </row>
    <row r="41" spans="1:17" ht="15" customHeight="1" x14ac:dyDescent="0.3">
      <c r="A41" s="35" t="s">
        <v>28</v>
      </c>
      <c r="B41" s="36"/>
      <c r="C41" s="105">
        <v>1</v>
      </c>
      <c r="D41" s="105" t="s">
        <v>42</v>
      </c>
      <c r="E41" s="105">
        <v>57</v>
      </c>
      <c r="F41" s="106">
        <v>43</v>
      </c>
      <c r="G41" s="23"/>
      <c r="H41" s="35"/>
      <c r="I41" s="67" t="s">
        <v>86</v>
      </c>
      <c r="J41" s="112">
        <v>600</v>
      </c>
      <c r="K41" s="113">
        <v>1</v>
      </c>
      <c r="L41" s="75">
        <f>J41*K41</f>
        <v>600</v>
      </c>
      <c r="M41" s="36"/>
      <c r="N41" s="24"/>
      <c r="O41" s="180"/>
      <c r="P41" s="180"/>
      <c r="Q41" s="180"/>
    </row>
    <row r="42" spans="1:17" ht="15" customHeight="1" x14ac:dyDescent="0.3">
      <c r="A42" s="35" t="s">
        <v>29</v>
      </c>
      <c r="B42" s="36"/>
      <c r="C42" s="105" t="s">
        <v>94</v>
      </c>
      <c r="D42" s="105">
        <v>0</v>
      </c>
      <c r="E42" s="105">
        <v>0</v>
      </c>
      <c r="F42" s="106">
        <v>0</v>
      </c>
      <c r="G42" s="23"/>
      <c r="H42" s="35"/>
      <c r="I42" s="36" t="s">
        <v>68</v>
      </c>
      <c r="J42" s="110">
        <v>1000</v>
      </c>
      <c r="K42" s="111">
        <v>1.5</v>
      </c>
      <c r="L42" s="75">
        <f t="shared" ref="L42:L44" si="1">J42*K42</f>
        <v>1500</v>
      </c>
      <c r="M42" s="36"/>
      <c r="N42" s="24"/>
      <c r="O42" s="180"/>
      <c r="P42" s="180"/>
      <c r="Q42" s="180"/>
    </row>
    <row r="43" spans="1:17" ht="15" customHeight="1" x14ac:dyDescent="0.3">
      <c r="A43" s="35" t="s">
        <v>39</v>
      </c>
      <c r="B43" s="36"/>
      <c r="C43" s="105">
        <v>1</v>
      </c>
      <c r="D43" s="114" t="s">
        <v>63</v>
      </c>
      <c r="E43" s="105">
        <v>30</v>
      </c>
      <c r="F43" s="106">
        <v>70</v>
      </c>
      <c r="G43" s="23"/>
      <c r="H43" s="35"/>
      <c r="I43" s="36" t="s">
        <v>69</v>
      </c>
      <c r="J43" s="110">
        <v>1000</v>
      </c>
      <c r="K43" s="111">
        <v>3.5</v>
      </c>
      <c r="L43" s="75">
        <f t="shared" si="1"/>
        <v>3500</v>
      </c>
      <c r="M43" s="36"/>
      <c r="N43" s="24"/>
      <c r="O43" s="180"/>
      <c r="P43" s="180"/>
      <c r="Q43" s="180"/>
    </row>
    <row r="44" spans="1:17" ht="15" customHeight="1" thickBot="1" x14ac:dyDescent="0.35">
      <c r="A44" s="35" t="s">
        <v>130</v>
      </c>
      <c r="B44" s="36"/>
      <c r="C44" s="105">
        <v>1</v>
      </c>
      <c r="D44" s="105" t="s">
        <v>54</v>
      </c>
      <c r="E44" s="105">
        <v>0</v>
      </c>
      <c r="F44" s="106">
        <v>200</v>
      </c>
      <c r="G44" s="23"/>
      <c r="H44" s="82"/>
      <c r="I44" s="55" t="s">
        <v>75</v>
      </c>
      <c r="J44" s="115">
        <v>800</v>
      </c>
      <c r="K44" s="116">
        <v>3</v>
      </c>
      <c r="L44" s="75">
        <f t="shared" si="1"/>
        <v>2400</v>
      </c>
      <c r="M44" s="59"/>
      <c r="N44" s="117"/>
      <c r="O44" s="180"/>
      <c r="P44" s="180"/>
      <c r="Q44" s="180"/>
    </row>
    <row r="45" spans="1:17" ht="15" customHeight="1" thickBot="1" x14ac:dyDescent="0.35">
      <c r="A45" s="35" t="s">
        <v>131</v>
      </c>
      <c r="B45" s="36"/>
      <c r="C45" s="118">
        <v>1</v>
      </c>
      <c r="D45" s="105" t="s">
        <v>55</v>
      </c>
      <c r="E45" s="105">
        <v>43</v>
      </c>
      <c r="F45" s="106">
        <v>57</v>
      </c>
      <c r="G45" s="23"/>
      <c r="H45" s="119" t="s">
        <v>48</v>
      </c>
      <c r="I45" s="120" t="s">
        <v>70</v>
      </c>
      <c r="J45" s="121">
        <v>1500</v>
      </c>
      <c r="K45" s="122" t="s">
        <v>71</v>
      </c>
      <c r="L45" s="123">
        <f>SUM(L40:L44)</f>
        <v>8800</v>
      </c>
      <c r="M45" s="120" t="s">
        <v>95</v>
      </c>
      <c r="N45" s="109"/>
      <c r="O45" s="180"/>
      <c r="P45" s="180"/>
      <c r="Q45" s="180"/>
    </row>
    <row r="46" spans="1:17" ht="15" customHeight="1" x14ac:dyDescent="0.3">
      <c r="A46" s="80" t="s">
        <v>49</v>
      </c>
      <c r="B46" s="81"/>
      <c r="C46" s="124"/>
      <c r="D46" s="105" t="s">
        <v>53</v>
      </c>
      <c r="E46" s="105">
        <v>0</v>
      </c>
      <c r="F46" s="106">
        <v>100</v>
      </c>
      <c r="G46" s="23"/>
      <c r="H46" s="23"/>
      <c r="I46" s="23"/>
      <c r="J46" s="23"/>
      <c r="K46" s="23"/>
      <c r="L46" s="23"/>
      <c r="M46" s="23"/>
      <c r="N46" s="24"/>
      <c r="O46" s="180"/>
      <c r="P46" s="180"/>
      <c r="Q46" s="180"/>
    </row>
    <row r="47" spans="1:17" ht="15" customHeight="1" x14ac:dyDescent="0.3">
      <c r="A47" s="80" t="s">
        <v>98</v>
      </c>
      <c r="B47" s="36"/>
      <c r="C47" s="36"/>
      <c r="D47" s="36"/>
      <c r="E47" s="118"/>
      <c r="F47" s="106">
        <v>24</v>
      </c>
      <c r="G47" s="23"/>
      <c r="H47" s="23"/>
      <c r="I47" s="23"/>
      <c r="J47" s="23"/>
      <c r="K47" s="23"/>
      <c r="L47" s="23"/>
      <c r="M47" s="23"/>
      <c r="N47" s="24"/>
      <c r="O47" s="180"/>
      <c r="P47" s="180"/>
      <c r="Q47" s="180"/>
    </row>
    <row r="48" spans="1:17" ht="15" customHeight="1" x14ac:dyDescent="0.3">
      <c r="A48" s="80" t="s">
        <v>117</v>
      </c>
      <c r="B48" s="36"/>
      <c r="C48" s="36"/>
      <c r="D48" s="36"/>
      <c r="E48" s="118">
        <v>28</v>
      </c>
      <c r="F48" s="125"/>
      <c r="G48" s="23"/>
      <c r="H48" s="23"/>
      <c r="I48" s="23"/>
      <c r="J48" s="23"/>
      <c r="K48" s="23"/>
      <c r="L48" s="23"/>
      <c r="M48" s="23"/>
      <c r="N48" s="24"/>
      <c r="O48" s="180"/>
      <c r="P48" s="180"/>
      <c r="Q48" s="180"/>
    </row>
    <row r="49" spans="1:17" ht="15" customHeight="1" thickBot="1" x14ac:dyDescent="0.35">
      <c r="A49" s="58" t="s">
        <v>99</v>
      </c>
      <c r="B49" s="59"/>
      <c r="C49" s="59"/>
      <c r="D49" s="59"/>
      <c r="E49" s="126">
        <v>148</v>
      </c>
      <c r="F49" s="63"/>
      <c r="G49" s="23"/>
      <c r="H49" s="23"/>
      <c r="I49" s="23"/>
      <c r="J49" s="23"/>
      <c r="K49" s="23"/>
      <c r="L49" s="23"/>
      <c r="M49" s="23"/>
      <c r="N49" s="24"/>
      <c r="O49" s="180"/>
      <c r="P49" s="180"/>
      <c r="Q49" s="180"/>
    </row>
    <row r="50" spans="1:17" ht="15" customHeight="1" thickBot="1" x14ac:dyDescent="0.35">
      <c r="A50" s="85" t="s">
        <v>48</v>
      </c>
      <c r="B50" s="86"/>
      <c r="C50" s="127"/>
      <c r="D50" s="128">
        <v>1000</v>
      </c>
      <c r="E50" s="127">
        <f>SUM(E38:E49)</f>
        <v>463</v>
      </c>
      <c r="F50" s="129">
        <f>SUM(F38:F48)</f>
        <v>537</v>
      </c>
      <c r="G50" s="23"/>
      <c r="H50" s="23"/>
      <c r="I50" s="23"/>
      <c r="J50" s="23"/>
      <c r="K50" s="23"/>
      <c r="L50" s="23"/>
      <c r="M50" s="23"/>
      <c r="N50" s="24"/>
      <c r="O50" s="180"/>
      <c r="P50" s="180"/>
      <c r="Q50" s="180"/>
    </row>
    <row r="51" spans="1:17" ht="15" customHeight="1" thickBot="1" x14ac:dyDescent="0.35">
      <c r="A51" s="130"/>
      <c r="B51" s="131"/>
      <c r="C51" s="131"/>
      <c r="D51" s="131"/>
      <c r="E51" s="131"/>
      <c r="F51" s="132" t="s">
        <v>82</v>
      </c>
      <c r="G51" s="23"/>
      <c r="H51" s="23"/>
      <c r="I51" s="23"/>
      <c r="J51" s="23"/>
      <c r="K51" s="23"/>
      <c r="L51" s="23"/>
      <c r="M51" s="23"/>
      <c r="N51" s="24"/>
      <c r="O51" s="180"/>
      <c r="P51" s="180"/>
      <c r="Q51" s="180"/>
    </row>
    <row r="52" spans="1:17" ht="15" customHeight="1" thickBot="1" x14ac:dyDescent="0.35">
      <c r="A52" s="67"/>
      <c r="B52" s="133"/>
      <c r="C52" s="133"/>
      <c r="D52" s="133"/>
      <c r="E52" s="133"/>
      <c r="F52" s="55"/>
      <c r="G52" s="23"/>
      <c r="H52" s="85" t="s">
        <v>74</v>
      </c>
      <c r="I52" s="134"/>
      <c r="J52" s="134"/>
      <c r="K52" s="134"/>
      <c r="L52" s="134"/>
      <c r="M52" s="134"/>
      <c r="N52" s="135"/>
      <c r="O52" s="180"/>
      <c r="P52" s="180"/>
      <c r="Q52" s="180"/>
    </row>
    <row r="53" spans="1:17" ht="15" customHeight="1" thickBot="1" x14ac:dyDescent="0.35">
      <c r="A53" s="31" t="s">
        <v>80</v>
      </c>
      <c r="B53" s="33"/>
      <c r="C53" s="33"/>
      <c r="D53" s="33"/>
      <c r="E53" s="33"/>
      <c r="F53" s="34"/>
      <c r="G53" s="23"/>
      <c r="H53" s="46" t="s">
        <v>20</v>
      </c>
      <c r="I53" s="47"/>
      <c r="J53" s="47"/>
      <c r="K53" s="47"/>
      <c r="L53" s="47"/>
      <c r="M53" s="136">
        <f>D16</f>
        <v>600</v>
      </c>
      <c r="N53" s="50"/>
      <c r="O53" s="180"/>
      <c r="P53" s="180"/>
      <c r="Q53" s="180"/>
    </row>
    <row r="54" spans="1:17" ht="15" customHeight="1" thickBot="1" x14ac:dyDescent="0.35">
      <c r="A54" s="39" t="s">
        <v>4</v>
      </c>
      <c r="B54" s="40"/>
      <c r="C54" s="40"/>
      <c r="D54" s="41"/>
      <c r="E54" s="42" t="s">
        <v>26</v>
      </c>
      <c r="F54" s="42" t="s">
        <v>5</v>
      </c>
      <c r="G54" s="23"/>
      <c r="H54" s="35" t="s">
        <v>21</v>
      </c>
      <c r="I54" s="36"/>
      <c r="J54" s="36"/>
      <c r="K54" s="36"/>
      <c r="L54" s="36"/>
      <c r="M54" s="75">
        <f>A23</f>
        <v>0</v>
      </c>
      <c r="N54" s="54"/>
      <c r="O54" s="180"/>
      <c r="P54" s="180"/>
      <c r="Q54" s="180"/>
    </row>
    <row r="55" spans="1:17" ht="15" customHeight="1" x14ac:dyDescent="0.3">
      <c r="A55" s="46" t="s">
        <v>83</v>
      </c>
      <c r="B55" s="47"/>
      <c r="C55" s="47"/>
      <c r="D55" s="47"/>
      <c r="E55" s="47" t="s">
        <v>52</v>
      </c>
      <c r="F55" s="137">
        <v>300</v>
      </c>
      <c r="G55" s="23"/>
      <c r="H55" s="35" t="s">
        <v>22</v>
      </c>
      <c r="I55" s="36"/>
      <c r="J55" s="36"/>
      <c r="K55" s="36"/>
      <c r="L55" s="36"/>
      <c r="M55" s="75">
        <f>A25</f>
        <v>215</v>
      </c>
      <c r="N55" s="54"/>
      <c r="O55" s="180"/>
      <c r="P55" s="180"/>
      <c r="Q55" s="180"/>
    </row>
    <row r="56" spans="1:17" ht="15" customHeight="1" x14ac:dyDescent="0.3">
      <c r="A56" s="35" t="s">
        <v>7</v>
      </c>
      <c r="B56" s="36"/>
      <c r="C56" s="36"/>
      <c r="D56" s="36"/>
      <c r="E56" s="36" t="s">
        <v>8</v>
      </c>
      <c r="F56" s="138">
        <v>800</v>
      </c>
      <c r="G56" s="23"/>
      <c r="H56" s="35" t="s">
        <v>40</v>
      </c>
      <c r="I56" s="36"/>
      <c r="J56" s="36"/>
      <c r="K56" s="36"/>
      <c r="L56" s="36"/>
      <c r="M56" s="75">
        <v>350</v>
      </c>
      <c r="N56" s="54"/>
      <c r="O56" s="180"/>
      <c r="P56" s="180"/>
      <c r="Q56" s="180"/>
    </row>
    <row r="57" spans="1:17" ht="15" customHeight="1" x14ac:dyDescent="0.3">
      <c r="A57" s="35" t="s">
        <v>30</v>
      </c>
      <c r="B57" s="36"/>
      <c r="C57" s="36"/>
      <c r="D57" s="36"/>
      <c r="E57" s="55" t="s">
        <v>9</v>
      </c>
      <c r="F57" s="138">
        <v>1000</v>
      </c>
      <c r="G57" s="23"/>
      <c r="H57" s="35" t="s">
        <v>24</v>
      </c>
      <c r="I57" s="36"/>
      <c r="J57" s="36"/>
      <c r="K57" s="36"/>
      <c r="L57" s="36"/>
      <c r="M57" s="75">
        <f>A21</f>
        <v>1000</v>
      </c>
      <c r="N57" s="54"/>
      <c r="O57" s="180"/>
      <c r="P57" s="180"/>
      <c r="Q57" s="180"/>
    </row>
    <row r="58" spans="1:17" ht="15" customHeight="1" x14ac:dyDescent="0.3">
      <c r="A58" s="35" t="s">
        <v>10</v>
      </c>
      <c r="B58" s="36"/>
      <c r="C58" s="36"/>
      <c r="D58" s="36"/>
      <c r="E58" s="36"/>
      <c r="F58" s="138">
        <v>200</v>
      </c>
      <c r="G58" s="23"/>
      <c r="H58" s="35" t="s">
        <v>25</v>
      </c>
      <c r="I58" s="36"/>
      <c r="J58" s="36"/>
      <c r="K58" s="36"/>
      <c r="L58" s="36"/>
      <c r="M58" s="75">
        <f>A22</f>
        <v>285</v>
      </c>
      <c r="N58" s="54"/>
      <c r="O58" s="180"/>
      <c r="P58" s="180"/>
      <c r="Q58" s="180"/>
    </row>
    <row r="59" spans="1:17" ht="15" customHeight="1" x14ac:dyDescent="0.3">
      <c r="A59" s="35" t="s">
        <v>31</v>
      </c>
      <c r="B59" s="36"/>
      <c r="C59" s="36"/>
      <c r="D59" s="36"/>
      <c r="E59" s="36"/>
      <c r="F59" s="138">
        <v>400</v>
      </c>
      <c r="G59" s="23"/>
      <c r="H59" s="80" t="s">
        <v>23</v>
      </c>
      <c r="I59" s="36"/>
      <c r="J59" s="36"/>
      <c r="K59" s="36"/>
      <c r="L59" s="36"/>
      <c r="M59" s="75">
        <f>A26</f>
        <v>215</v>
      </c>
      <c r="N59" s="54"/>
      <c r="O59" s="180"/>
      <c r="P59" s="180"/>
      <c r="Q59" s="180"/>
    </row>
    <row r="60" spans="1:17" ht="15" customHeight="1" x14ac:dyDescent="0.3">
      <c r="A60" s="35" t="s">
        <v>15</v>
      </c>
      <c r="B60" s="36"/>
      <c r="C60" s="36"/>
      <c r="D60" s="36"/>
      <c r="E60" s="36"/>
      <c r="F60" s="138">
        <v>0</v>
      </c>
      <c r="G60" s="23"/>
      <c r="H60" s="80" t="s">
        <v>50</v>
      </c>
      <c r="I60" s="36"/>
      <c r="J60" s="36"/>
      <c r="K60" s="36"/>
      <c r="L60" s="36"/>
      <c r="M60" s="75">
        <v>500</v>
      </c>
      <c r="N60" s="54"/>
      <c r="O60" s="180"/>
      <c r="P60" s="180"/>
      <c r="Q60" s="180"/>
    </row>
    <row r="61" spans="1:17" ht="15" customHeight="1" thickBot="1" x14ac:dyDescent="0.35">
      <c r="A61" s="82" t="s">
        <v>87</v>
      </c>
      <c r="B61" s="59"/>
      <c r="C61" s="59"/>
      <c r="D61" s="59"/>
      <c r="E61" s="59"/>
      <c r="F61" s="139">
        <v>300</v>
      </c>
      <c r="G61" s="23"/>
      <c r="H61" s="80" t="s">
        <v>62</v>
      </c>
      <c r="I61" s="36"/>
      <c r="J61" s="36"/>
      <c r="K61" s="36"/>
      <c r="L61" s="36"/>
      <c r="M61" s="75">
        <f>L45</f>
        <v>8800</v>
      </c>
      <c r="N61" s="54"/>
      <c r="O61" s="180"/>
      <c r="P61" s="180"/>
      <c r="Q61" s="180"/>
    </row>
    <row r="62" spans="1:17" ht="15" customHeight="1" thickBot="1" x14ac:dyDescent="0.35">
      <c r="A62" s="31" t="s">
        <v>78</v>
      </c>
      <c r="B62" s="32"/>
      <c r="C62" s="32"/>
      <c r="D62" s="32"/>
      <c r="E62" s="32"/>
      <c r="F62" s="140">
        <f>SUM(F55:F61)</f>
        <v>3000</v>
      </c>
      <c r="G62" s="23"/>
      <c r="H62" s="82"/>
      <c r="I62" s="59"/>
      <c r="J62" s="59"/>
      <c r="K62" s="59"/>
      <c r="L62" s="59"/>
      <c r="M62" s="91"/>
      <c r="N62" s="63"/>
      <c r="O62" s="180"/>
      <c r="P62" s="180"/>
      <c r="Q62" s="180"/>
    </row>
    <row r="63" spans="1:17" ht="15" customHeight="1" thickBot="1" x14ac:dyDescent="0.35">
      <c r="A63" s="68"/>
      <c r="B63" s="23"/>
      <c r="C63" s="23"/>
      <c r="D63" s="23"/>
      <c r="E63" s="23"/>
      <c r="F63" s="23"/>
      <c r="G63" s="23"/>
      <c r="H63" s="85" t="s">
        <v>77</v>
      </c>
      <c r="I63" s="86"/>
      <c r="J63" s="86"/>
      <c r="K63" s="86"/>
      <c r="L63" s="86"/>
      <c r="M63" s="141">
        <f>SUM(M53:M62)</f>
        <v>11965</v>
      </c>
      <c r="N63" s="135"/>
      <c r="O63" s="180"/>
      <c r="P63" s="180"/>
      <c r="Q63" s="180"/>
    </row>
    <row r="64" spans="1:17" ht="15" customHeight="1" thickBot="1" x14ac:dyDescent="0.35">
      <c r="A64" s="68"/>
      <c r="B64" s="23"/>
      <c r="C64" s="23"/>
      <c r="D64" s="23"/>
      <c r="E64" s="23"/>
      <c r="F64" s="23"/>
      <c r="G64" s="23"/>
      <c r="H64" s="31" t="s">
        <v>78</v>
      </c>
      <c r="I64" s="32"/>
      <c r="J64" s="32"/>
      <c r="K64" s="32"/>
      <c r="L64" s="32"/>
      <c r="M64" s="140">
        <f>F62</f>
        <v>3000</v>
      </c>
      <c r="N64" s="34"/>
      <c r="O64" s="3"/>
      <c r="P64" s="180"/>
      <c r="Q64" s="180"/>
    </row>
    <row r="65" spans="1:17" ht="15" customHeight="1" thickBot="1" x14ac:dyDescent="0.35">
      <c r="A65" s="68"/>
      <c r="B65" s="23"/>
      <c r="C65" s="23"/>
      <c r="D65" s="23"/>
      <c r="E65" s="23"/>
      <c r="F65" s="23"/>
      <c r="G65" s="23"/>
      <c r="H65" s="142" t="s">
        <v>76</v>
      </c>
      <c r="I65" s="143"/>
      <c r="J65" s="143"/>
      <c r="K65" s="143"/>
      <c r="L65" s="143"/>
      <c r="M65" s="144">
        <f>(M63-M64)</f>
        <v>8965</v>
      </c>
      <c r="N65" s="145"/>
      <c r="O65" s="180"/>
      <c r="P65" s="180"/>
      <c r="Q65" s="180"/>
    </row>
    <row r="66" spans="1:17" ht="15" customHeight="1" x14ac:dyDescent="0.3">
      <c r="A66" s="68"/>
      <c r="B66" s="23"/>
      <c r="C66" s="23"/>
      <c r="D66" s="23"/>
      <c r="E66" s="23"/>
      <c r="F66" s="23"/>
      <c r="G66" s="23"/>
      <c r="H66" s="30"/>
      <c r="I66" s="30"/>
      <c r="J66" s="30"/>
      <c r="K66" s="30"/>
      <c r="L66" s="30"/>
      <c r="M66" s="97"/>
      <c r="N66" s="23"/>
      <c r="O66" s="180"/>
      <c r="P66" s="180"/>
      <c r="Q66" s="180"/>
    </row>
    <row r="67" spans="1:17" ht="15" customHeight="1" thickBot="1" x14ac:dyDescent="0.35">
      <c r="A67" s="68"/>
      <c r="B67" s="23"/>
      <c r="C67" s="23"/>
      <c r="D67" s="23"/>
      <c r="E67" s="23"/>
      <c r="F67" s="23"/>
      <c r="G67" s="67"/>
      <c r="H67" s="67"/>
      <c r="I67" s="67"/>
      <c r="J67" s="67"/>
      <c r="K67" s="67"/>
      <c r="L67" s="67"/>
      <c r="M67" s="67"/>
      <c r="N67" s="67"/>
      <c r="O67" s="180"/>
      <c r="P67" s="180"/>
      <c r="Q67" s="180"/>
    </row>
    <row r="68" spans="1:17" ht="15" customHeight="1" thickBot="1" x14ac:dyDescent="0.35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7"/>
      <c r="O68" s="180"/>
      <c r="P68" s="180"/>
      <c r="Q68" s="180"/>
    </row>
    <row r="69" spans="1:17" ht="15" customHeight="1" thickBot="1" x14ac:dyDescent="0.35">
      <c r="A69" s="168"/>
      <c r="B69" s="169"/>
      <c r="C69" s="169"/>
      <c r="D69" s="169"/>
      <c r="E69" s="169"/>
      <c r="F69" s="27" t="s">
        <v>79</v>
      </c>
      <c r="G69" s="28"/>
      <c r="H69" s="179"/>
      <c r="I69" s="169"/>
      <c r="J69" s="169"/>
      <c r="K69" s="169"/>
      <c r="L69" s="169"/>
      <c r="M69" s="169"/>
      <c r="N69" s="170"/>
      <c r="O69" s="180"/>
      <c r="P69" s="180"/>
      <c r="Q69" s="180"/>
    </row>
    <row r="70" spans="1:17" ht="15" customHeight="1" x14ac:dyDescent="0.3">
      <c r="A70" s="168"/>
      <c r="B70" s="169"/>
      <c r="C70" s="169"/>
      <c r="D70" s="169"/>
      <c r="E70" s="169"/>
      <c r="F70" s="169"/>
      <c r="G70" s="169"/>
      <c r="H70" s="169"/>
      <c r="I70" s="171"/>
      <c r="J70" s="169"/>
      <c r="K70" s="169"/>
      <c r="L70" s="169"/>
      <c r="M70" s="169"/>
      <c r="N70" s="170"/>
      <c r="O70" s="180"/>
      <c r="P70" s="180"/>
      <c r="Q70" s="180"/>
    </row>
    <row r="71" spans="1:17" ht="15" customHeight="1" x14ac:dyDescent="0.3">
      <c r="A71" s="172" t="s">
        <v>32</v>
      </c>
      <c r="B71" s="169"/>
      <c r="C71" s="171" t="s">
        <v>33</v>
      </c>
      <c r="D71" s="171" t="s">
        <v>72</v>
      </c>
      <c r="E71" s="169"/>
      <c r="F71" s="173" t="s">
        <v>34</v>
      </c>
      <c r="G71" s="169"/>
      <c r="H71" s="171" t="s">
        <v>35</v>
      </c>
      <c r="I71" s="169"/>
      <c r="J71" s="171" t="s">
        <v>36</v>
      </c>
      <c r="K71" s="171"/>
      <c r="L71" s="171" t="s">
        <v>37</v>
      </c>
      <c r="M71" s="171"/>
      <c r="N71" s="174" t="s">
        <v>38</v>
      </c>
      <c r="O71" s="180"/>
      <c r="P71" s="180"/>
      <c r="Q71" s="180"/>
    </row>
    <row r="72" spans="1:17" ht="15" customHeight="1" x14ac:dyDescent="0.3">
      <c r="A72" s="168"/>
      <c r="B72" s="169"/>
      <c r="C72" s="169" t="s">
        <v>61</v>
      </c>
      <c r="D72" s="169"/>
      <c r="E72" s="169"/>
      <c r="F72" s="169"/>
      <c r="G72" s="171"/>
      <c r="H72" s="169"/>
      <c r="I72" s="169"/>
      <c r="J72" s="169" t="s">
        <v>61</v>
      </c>
      <c r="K72" s="169"/>
      <c r="L72" s="169"/>
      <c r="M72" s="169"/>
      <c r="N72" s="170"/>
      <c r="O72" s="180"/>
      <c r="P72" s="180"/>
      <c r="Q72" s="180"/>
    </row>
    <row r="73" spans="1:17" ht="15" customHeight="1" x14ac:dyDescent="0.3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70"/>
      <c r="O73" s="180"/>
      <c r="P73" s="180"/>
      <c r="Q73" s="180"/>
    </row>
    <row r="74" spans="1:17" ht="15" customHeight="1" x14ac:dyDescent="0.3">
      <c r="A74" s="168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70"/>
      <c r="O74" s="180"/>
      <c r="P74" s="180"/>
      <c r="Q74" s="180"/>
    </row>
    <row r="75" spans="1:17" ht="15" customHeight="1" x14ac:dyDescent="0.3">
      <c r="A75" s="168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70"/>
      <c r="O75" s="180"/>
      <c r="P75" s="180"/>
      <c r="Q75" s="180"/>
    </row>
    <row r="76" spans="1:17" ht="15" customHeight="1" x14ac:dyDescent="0.3">
      <c r="A76" s="168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70"/>
      <c r="O76" s="180"/>
      <c r="P76" s="180"/>
      <c r="Q76" s="180"/>
    </row>
    <row r="77" spans="1:17" ht="15" customHeight="1" thickBot="1" x14ac:dyDescent="0.35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70"/>
      <c r="O77" s="180"/>
      <c r="P77" s="180"/>
      <c r="Q77" s="180"/>
    </row>
    <row r="78" spans="1:17" ht="15" customHeight="1" thickBot="1" x14ac:dyDescent="0.35">
      <c r="A78" s="168"/>
      <c r="B78" s="169"/>
      <c r="C78" s="169"/>
      <c r="D78" s="169"/>
      <c r="E78" s="169"/>
      <c r="F78" s="27" t="s">
        <v>65</v>
      </c>
      <c r="G78" s="28"/>
      <c r="H78" s="179"/>
      <c r="I78" s="169"/>
      <c r="J78" s="169"/>
      <c r="K78" s="169"/>
      <c r="L78" s="169"/>
      <c r="M78" s="169"/>
      <c r="N78" s="170"/>
      <c r="O78" s="180"/>
      <c r="P78" s="180"/>
      <c r="Q78" s="180"/>
    </row>
    <row r="79" spans="1:17" ht="15" customHeight="1" x14ac:dyDescent="0.3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70"/>
      <c r="O79" s="180"/>
      <c r="P79" s="180"/>
      <c r="Q79" s="180"/>
    </row>
    <row r="80" spans="1:17" ht="15" customHeight="1" x14ac:dyDescent="0.3">
      <c r="A80" s="168"/>
      <c r="B80" s="162"/>
      <c r="C80" s="181"/>
      <c r="D80" s="182"/>
      <c r="E80" s="169"/>
      <c r="F80" s="171" t="s">
        <v>41</v>
      </c>
      <c r="G80" s="169"/>
      <c r="H80" s="169"/>
      <c r="I80" s="169"/>
      <c r="J80" s="169"/>
      <c r="K80" s="169"/>
      <c r="L80" s="169"/>
      <c r="M80" s="169"/>
      <c r="N80" s="170"/>
      <c r="O80" s="180"/>
      <c r="P80" s="180"/>
      <c r="Q80" s="180"/>
    </row>
    <row r="81" spans="1:17" ht="15" customHeight="1" x14ac:dyDescent="0.3">
      <c r="A81" s="168"/>
      <c r="B81" s="162"/>
      <c r="C81" s="181"/>
      <c r="D81" s="183"/>
      <c r="E81" s="169"/>
      <c r="F81" s="169"/>
      <c r="G81" s="169"/>
      <c r="H81" s="169"/>
      <c r="I81" s="169"/>
      <c r="J81" s="169"/>
      <c r="K81" s="169"/>
      <c r="L81" s="169"/>
      <c r="M81" s="169"/>
      <c r="N81" s="170"/>
      <c r="O81" s="180"/>
      <c r="P81" s="180"/>
      <c r="Q81" s="180"/>
    </row>
    <row r="82" spans="1:17" ht="15" customHeight="1" x14ac:dyDescent="0.3">
      <c r="A82" s="168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70"/>
      <c r="O82" s="180"/>
      <c r="P82" s="180"/>
      <c r="Q82" s="180"/>
    </row>
    <row r="83" spans="1:17" ht="15" customHeight="1" x14ac:dyDescent="0.3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70"/>
      <c r="O83" s="180"/>
      <c r="P83" s="180"/>
      <c r="Q83" s="180"/>
    </row>
    <row r="84" spans="1:17" ht="15" customHeight="1" x14ac:dyDescent="0.3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75"/>
    </row>
    <row r="85" spans="1:17" ht="15" customHeight="1" thickBot="1" x14ac:dyDescent="0.35">
      <c r="A85" s="176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8"/>
    </row>
    <row r="86" spans="1:17" x14ac:dyDescent="0.3">
      <c r="A86" s="1"/>
      <c r="B86" s="2"/>
    </row>
    <row r="87" spans="1:17" x14ac:dyDescent="0.3">
      <c r="A87" s="1"/>
      <c r="B87" s="2"/>
    </row>
    <row r="88" spans="1:17" x14ac:dyDescent="0.3">
      <c r="A88" s="1"/>
      <c r="B88" s="2"/>
    </row>
    <row r="89" spans="1:17" x14ac:dyDescent="0.3">
      <c r="A89" s="5"/>
      <c r="B89" s="3"/>
    </row>
    <row r="90" spans="1:17" x14ac:dyDescent="0.3">
      <c r="A90" s="5"/>
      <c r="B90" s="3"/>
    </row>
    <row r="91" spans="1:17" x14ac:dyDescent="0.3">
      <c r="A91" s="1"/>
      <c r="B91" s="2"/>
    </row>
    <row r="94" spans="1:17" x14ac:dyDescent="0.3">
      <c r="O94" s="2"/>
    </row>
    <row r="95" spans="1:17" x14ac:dyDescent="0.3">
      <c r="O95" s="2"/>
    </row>
    <row r="96" spans="1:17" x14ac:dyDescent="0.3">
      <c r="O96" s="2"/>
    </row>
    <row r="97" spans="1:15" x14ac:dyDescent="0.3">
      <c r="O97" s="2"/>
    </row>
    <row r="98" spans="1:15" x14ac:dyDescent="0.3">
      <c r="O98" s="2"/>
    </row>
    <row r="99" spans="1:15" x14ac:dyDescent="0.3">
      <c r="A99" s="1"/>
      <c r="B99" s="2"/>
      <c r="O99" s="2"/>
    </row>
    <row r="100" spans="1:15" x14ac:dyDescent="0.3">
      <c r="A100" s="4"/>
      <c r="B100" s="3"/>
      <c r="O100" s="2"/>
    </row>
    <row r="101" spans="1:15" x14ac:dyDescent="0.3">
      <c r="A101" s="5"/>
      <c r="B101" s="3"/>
      <c r="O101" s="2"/>
    </row>
    <row r="102" spans="1:15" x14ac:dyDescent="0.3">
      <c r="A102" s="7"/>
      <c r="B102" s="6"/>
      <c r="O102" s="2"/>
    </row>
    <row r="103" spans="1:15" x14ac:dyDescent="0.3">
      <c r="A103" s="5"/>
      <c r="B103" s="3"/>
    </row>
    <row r="104" spans="1:15" x14ac:dyDescent="0.3">
      <c r="A104" s="5"/>
      <c r="B104" s="3"/>
    </row>
    <row r="105" spans="1:15" x14ac:dyDescent="0.3">
      <c r="A105" s="5"/>
      <c r="B105" s="3"/>
    </row>
    <row r="106" spans="1:15" x14ac:dyDescent="0.3">
      <c r="A106" s="5"/>
      <c r="B106" s="3"/>
    </row>
    <row r="107" spans="1:15" x14ac:dyDescent="0.3">
      <c r="A107" s="5"/>
      <c r="B107" s="3"/>
    </row>
    <row r="108" spans="1:15" x14ac:dyDescent="0.3">
      <c r="A108" s="5"/>
      <c r="B108" s="3"/>
    </row>
    <row r="109" spans="1:15" x14ac:dyDescent="0.3">
      <c r="A109" s="5"/>
      <c r="B109" s="3"/>
    </row>
    <row r="110" spans="1:15" x14ac:dyDescent="0.3">
      <c r="A110" s="5"/>
      <c r="B110" s="3"/>
    </row>
    <row r="111" spans="1:15" ht="15" thickBot="1" x14ac:dyDescent="0.35">
      <c r="A111" s="8"/>
      <c r="B111" s="9"/>
    </row>
  </sheetData>
  <sheetProtection sheet="1" objects="1" scenarios="1"/>
  <printOptions horizontalCentered="1" verticalCentered="1" gridLines="1"/>
  <pageMargins left="0" right="0" top="0" bottom="0" header="0" footer="0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Associació de Veïns del Barri del Poble Nou</dc:creator>
  <cp:lastModifiedBy>Associació de Veïns del Barri del Poble Nou </cp:lastModifiedBy>
  <cp:lastPrinted>2015-10-16T16:37:10Z</cp:lastPrinted>
  <dcterms:created xsi:type="dcterms:W3CDTF">2015-05-29T08:50:14Z</dcterms:created>
  <dcterms:modified xsi:type="dcterms:W3CDTF">2016-09-30T09:17:33Z</dcterms:modified>
  <cp:contentStatus/>
</cp:coreProperties>
</file>